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1355" windowHeight="8445" tabRatio="753"/>
  </bookViews>
  <sheets>
    <sheet name="Cálculo Juros Compostos" sheetId="4" r:id="rId1"/>
    <sheet name="Tx Juros Compostos Equivalentes" sheetId="5" r:id="rId2"/>
    <sheet name="Inflação" sheetId="6" r:id="rId3"/>
    <sheet name="Multa e Juros de Boleto" sheetId="7" r:id="rId4"/>
    <sheet name="Tx Juros Simples Proporcionais" sheetId="8" r:id="rId5"/>
  </sheets>
  <definedNames>
    <definedName name="_xlnm.Print_Area" localSheetId="0">'Cálculo Juros Compostos'!$A$1:$N$24</definedName>
    <definedName name="_xlnm.Print_Area" localSheetId="2">Inflação!$A$1:$T$23</definedName>
    <definedName name="_xlnm.Print_Area" localSheetId="3">'Multa e Juros de Boleto'!$A$1:$L$24</definedName>
    <definedName name="_xlnm.Print_Area" localSheetId="1">'Tx Juros Compostos Equivalentes'!$A$1:$N$23</definedName>
    <definedName name="_xlnm.Print_Area" localSheetId="4">'Tx Juros Simples Proporcionais'!$A$1:$N$23</definedName>
  </definedNames>
  <calcPr calcId="124519"/>
</workbook>
</file>

<file path=xl/calcChain.xml><?xml version="1.0" encoding="utf-8"?>
<calcChain xmlns="http://schemas.openxmlformats.org/spreadsheetml/2006/main">
  <c r="B13" i="4"/>
  <c r="B9" i="7"/>
  <c r="C5" i="5"/>
  <c r="D5"/>
  <c r="G20" i="8"/>
  <c r="F20"/>
  <c r="E20"/>
  <c r="D20"/>
  <c r="C20"/>
  <c r="C17"/>
  <c r="G17"/>
  <c r="F17"/>
  <c r="E17"/>
  <c r="D17"/>
  <c r="F14"/>
  <c r="G14"/>
  <c r="E14"/>
  <c r="D14"/>
  <c r="C14"/>
  <c r="G11"/>
  <c r="F11"/>
  <c r="E11"/>
  <c r="D11"/>
  <c r="C11"/>
  <c r="G8"/>
  <c r="F8"/>
  <c r="E8"/>
  <c r="D8"/>
  <c r="C8"/>
  <c r="D5"/>
  <c r="E5"/>
  <c r="F5"/>
  <c r="G5"/>
  <c r="C5"/>
  <c r="B16" i="6"/>
  <c r="B13"/>
  <c r="B19"/>
  <c r="B10"/>
  <c r="B7"/>
  <c r="B4"/>
  <c r="G20" i="5"/>
  <c r="F20"/>
  <c r="E20"/>
  <c r="D20"/>
  <c r="C20"/>
  <c r="G17"/>
  <c r="F17"/>
  <c r="E17"/>
  <c r="D17"/>
  <c r="C17"/>
  <c r="G14"/>
  <c r="F14"/>
  <c r="E14"/>
  <c r="D14"/>
  <c r="C14"/>
  <c r="G11"/>
  <c r="F11"/>
  <c r="E11"/>
  <c r="D11"/>
  <c r="C11"/>
  <c r="G8"/>
  <c r="F8"/>
  <c r="E8"/>
  <c r="D8"/>
  <c r="C8"/>
  <c r="G5"/>
  <c r="F5"/>
  <c r="E5"/>
  <c r="B10" i="4" l="1"/>
  <c r="B19"/>
  <c r="B16"/>
  <c r="B7"/>
</calcChain>
</file>

<file path=xl/sharedStrings.xml><?xml version="1.0" encoding="utf-8"?>
<sst xmlns="http://schemas.openxmlformats.org/spreadsheetml/2006/main" count="183" uniqueCount="72">
  <si>
    <t>tipo</t>
  </si>
  <si>
    <t>LEIA ANTES DE USAR</t>
  </si>
  <si>
    <t>GuiadeFinancas.com</t>
  </si>
  <si>
    <t>Informações de erro ou sugestões de melhoria escreva-nos através do</t>
  </si>
  <si>
    <t>LEIA O AVISO AO LADO ANTES DE USAR A CALCULADORA =&gt;</t>
  </si>
  <si>
    <t>TAXA
ANUAL</t>
  </si>
  <si>
    <t>TAXA
DIÁRIA
EQUIVALENTE</t>
  </si>
  <si>
    <t>TAXA
MENSAL
EQUIVALENTE</t>
  </si>
  <si>
    <t>TAXA
BIMESTRAL
EQUIVALENTE</t>
  </si>
  <si>
    <t>TAXA
TRIMESTRAL
EQUIVALENTE</t>
  </si>
  <si>
    <t>TAXA
SEMESTRAL
EQUIVALENTE</t>
  </si>
  <si>
    <t>TAXA
SEMESTRAL</t>
  </si>
  <si>
    <t>TAXA
ANUAL
EQUIVALENTE</t>
  </si>
  <si>
    <t>TAXA
TRIMESTRAL</t>
  </si>
  <si>
    <t>TAXA
BIMESTRAL</t>
  </si>
  <si>
    <t>TAXA
MENSAL</t>
  </si>
  <si>
    <t>TAXA
DIÁRIA</t>
  </si>
  <si>
    <t>TAXA DE
 JUROS 1</t>
  </si>
  <si>
    <t>TAXA DE
 JUROS 2</t>
  </si>
  <si>
    <t>TAXA DE
 JUROS 3</t>
  </si>
  <si>
    <t>TAXA DE
 JUROS 4</t>
  </si>
  <si>
    <t>TAXA DE
 JUROS 5</t>
  </si>
  <si>
    <t>TAXA DE
 JUROS 6</t>
  </si>
  <si>
    <t>TAXA DE
 JUROS 7</t>
  </si>
  <si>
    <t>TAXA DE
 JUROS 8</t>
  </si>
  <si>
    <t>TAXA DE
 JUROS 9</t>
  </si>
  <si>
    <t>TAXA DE
 JUROS 10</t>
  </si>
  <si>
    <t>TAXA DE
 JUROS 11</t>
  </si>
  <si>
    <t>TAXA DE
 JUROS 12</t>
  </si>
  <si>
    <t>TAXA DE JUROS
ACUMULADA</t>
  </si>
  <si>
    <t>INFLAÇÃO
ACUMULADA</t>
  </si>
  <si>
    <t>INFLAÇÃO
MÊS 1</t>
  </si>
  <si>
    <t>INFLAÇÃO
MÊS 2</t>
  </si>
  <si>
    <t>INFLAÇÃO
MÊS 3</t>
  </si>
  <si>
    <t>INFLAÇÃO
MÊS 4</t>
  </si>
  <si>
    <t>INFLAÇÃO
MÊS 5</t>
  </si>
  <si>
    <t>INFLAÇÃO
MÊS 6</t>
  </si>
  <si>
    <t>INFLAÇÃO
MÊS 7</t>
  </si>
  <si>
    <t>INFLAÇÃO
MÊS 8</t>
  </si>
  <si>
    <t>INFLAÇÃO
MÊS 9</t>
  </si>
  <si>
    <t>INFLAÇÃO
MÊS 10</t>
  </si>
  <si>
    <t>INFLAÇÃO
MÊS 11</t>
  </si>
  <si>
    <t>INFLAÇÃO
MÊS 12</t>
  </si>
  <si>
    <t>TAXA
APARENTE</t>
  </si>
  <si>
    <t>TAXA
REAL</t>
  </si>
  <si>
    <t>TAXA DE
INFLAÇÃO</t>
  </si>
  <si>
    <t>Preço 
Inicial</t>
  </si>
  <si>
    <t>Preço 
Final</t>
  </si>
  <si>
    <t>PERCENTUAL DE
AUMENTO ENTRE
DOIS PREÇOS</t>
  </si>
  <si>
    <t>VALOR FUTURO (F)</t>
  </si>
  <si>
    <t>TAXA DE JUROS (i)</t>
  </si>
  <si>
    <t>PERÍODOS (n)</t>
  </si>
  <si>
    <t>PARCELAS (A)</t>
  </si>
  <si>
    <t>VALOR PRESENTE (P)</t>
  </si>
  <si>
    <t>MULTA (%)</t>
  </si>
  <si>
    <t>JUROS COMPOSTOS</t>
  </si>
  <si>
    <t>JUROS SIMPLES</t>
  </si>
  <si>
    <r>
      <t xml:space="preserve">TAXAS DE JUROS EFETIVOS </t>
    </r>
    <r>
      <rPr>
        <b/>
        <u/>
        <sz val="12"/>
        <color theme="1"/>
        <rFont val="Calibri"/>
        <family val="2"/>
        <scheme val="minor"/>
      </rPr>
      <t>COMPOSTOS</t>
    </r>
    <r>
      <rPr>
        <b/>
        <sz val="12"/>
        <color theme="1"/>
        <rFont val="Calibri"/>
        <family val="2"/>
        <scheme val="minor"/>
      </rPr>
      <t xml:space="preserve"> COMERCIAIS EQUIVALENTES </t>
    </r>
  </si>
  <si>
    <r>
      <t xml:space="preserve">TAXAS DE JUROS EFETIVOS </t>
    </r>
    <r>
      <rPr>
        <b/>
        <u/>
        <sz val="12"/>
        <color theme="1"/>
        <rFont val="Calibri"/>
        <family val="2"/>
        <scheme val="minor"/>
      </rPr>
      <t>SIMPLES</t>
    </r>
    <r>
      <rPr>
        <b/>
        <sz val="12"/>
        <color theme="1"/>
        <rFont val="Calibri"/>
        <family val="2"/>
        <scheme val="minor"/>
      </rPr>
      <t xml:space="preserve"> COMERCIAIS PROPORCIONAIS</t>
    </r>
  </si>
  <si>
    <t>Cálculo de Multa e Juros em Boleto Bancário</t>
  </si>
  <si>
    <t>O uso dessa calculadora é de seu próprio risco, sempre verifique cálculos importantes por outros meios.</t>
  </si>
  <si>
    <t xml:space="preserve">        O uso dessa calculadora é de seu próprio risco, sempre verifique cálculos importantes por outros meios.</t>
  </si>
  <si>
    <t>INFLAÇÃO</t>
  </si>
  <si>
    <t xml:space="preserve">                     O uso dessa calculadora é de seu próprio risco, sempre verifique cálculos importantes por outros meios.</t>
  </si>
  <si>
    <r>
      <rPr>
        <u/>
        <sz val="10"/>
        <color rgb="FF002060"/>
        <rFont val="Arial"/>
        <family val="2"/>
      </rPr>
      <t>Calculadora Financeira em Planilha do Livro</t>
    </r>
    <r>
      <rPr>
        <b/>
        <u/>
        <sz val="10"/>
        <color rgb="FF002060"/>
        <rFont val="Arial"/>
        <family val="2"/>
      </rPr>
      <t xml:space="preserve"> Guia Prático de Finanças do Dia-a-Dia</t>
    </r>
  </si>
  <si>
    <r>
      <t xml:space="preserve">copyright </t>
    </r>
    <r>
      <rPr>
        <sz val="7"/>
        <rFont val="Calibri"/>
        <family val="2"/>
      </rPr>
      <t>©</t>
    </r>
    <r>
      <rPr>
        <sz val="7"/>
        <rFont val="Arial"/>
        <family val="2"/>
      </rPr>
      <t xml:space="preserve"> 2015 - Guia Prático de Finanças do Dia-a-Dia</t>
    </r>
  </si>
  <si>
    <r>
      <t xml:space="preserve">1. A calculadora permite que você encontre, baseado em juros compostos, o valor futuro, valor presente, taxa de juros, valor das parcelas e número de períodos simulando inúmeras situações;
2. Preencha apenas as células em amarelo com os seus respectivos dados;
3. O resultado será mostrado na célula em azul claro;
</t>
    </r>
    <r>
      <rPr>
        <b/>
        <sz val="6.5"/>
        <color rgb="FFFF0000"/>
        <rFont val="Arial"/>
        <family val="2"/>
      </rPr>
      <t xml:space="preserve">4. </t>
    </r>
    <r>
      <rPr>
        <b/>
        <u/>
        <sz val="6.5"/>
        <color rgb="FFFF0000"/>
        <rFont val="Arial"/>
        <family val="2"/>
      </rPr>
      <t xml:space="preserve">Insira os dados com sinal positivo ou negativo, conforme o diagrama de fluxo de caixa;
</t>
    </r>
    <r>
      <rPr>
        <sz val="6.5"/>
        <color rgb="FFFF0000"/>
        <rFont val="Arial"/>
        <family val="2"/>
      </rPr>
      <t>5. A calculadora faz os cálculos baseados em aplicações do tipo "postecipadas";</t>
    </r>
    <r>
      <rPr>
        <u/>
        <sz val="6.5"/>
        <color rgb="FFFF0000"/>
        <rFont val="Arial"/>
        <family val="2"/>
      </rPr>
      <t xml:space="preserve">
</t>
    </r>
    <r>
      <rPr>
        <sz val="6.5"/>
        <color rgb="FFFF0000"/>
        <rFont val="Arial"/>
        <family val="2"/>
      </rPr>
      <t xml:space="preserve">6. Células não utilizadas devem ficar zeradas;
7. Célula azul que ficar vermelha quer dizer erro na inserção de dados;
8. A calculadora foi elaborada para uso em conjunto com o livro </t>
    </r>
    <r>
      <rPr>
        <b/>
        <sz val="6.5"/>
        <color rgb="FFFF0000"/>
        <rFont val="Arial"/>
        <family val="2"/>
      </rPr>
      <t>Guia Prático de Finanças do Dia-a-Dia</t>
    </r>
    <r>
      <rPr>
        <sz val="6.5"/>
        <color rgb="FFFF0000"/>
        <rFont val="Arial"/>
        <family val="2"/>
      </rPr>
      <t xml:space="preserve">, para fins didáticos. Ela foi testada em inúmeras situações, mas pode conter erros, e </t>
    </r>
    <r>
      <rPr>
        <b/>
        <sz val="6.5"/>
        <color rgb="FFFF0000"/>
        <rFont val="Arial"/>
        <family val="2"/>
      </rPr>
      <t>não é possível garantir sua aplicabilidade ou acurácia com respeito a todos os cálculos ou circunstâncias individuais</t>
    </r>
    <r>
      <rPr>
        <sz val="6.5"/>
        <color rgb="FFFF0000"/>
        <rFont val="Arial"/>
        <family val="2"/>
      </rPr>
      <t>. Busque ajuda profissional para questões importantes de sua vida financeira. Ao utilizar essa calculadora, você concorda com todos esses termos.</t>
    </r>
  </si>
  <si>
    <r>
      <t xml:space="preserve">copyright </t>
    </r>
    <r>
      <rPr>
        <sz val="10"/>
        <rFont val="Calibri"/>
        <family val="2"/>
      </rPr>
      <t>©</t>
    </r>
    <r>
      <rPr>
        <sz val="10"/>
        <rFont val="Arial"/>
        <family val="2"/>
      </rPr>
      <t xml:space="preserve"> 2015 - Guia Prático de Finanças do Dia-a-Dia</t>
    </r>
  </si>
  <si>
    <r>
      <t xml:space="preserve">1. Nessa aba você pode encontrar valores para taxas equivalentes (juros compostos);
2. Preencha apenas as células em amarelo com os seus respectivos dados;
3. O resultado será mostrado na célula em azul claro;
4. Células não utilizadas devem ficar zeradas;
5. A calculadora foi elaborada para uso em conjunto com o livro </t>
    </r>
    <r>
      <rPr>
        <b/>
        <sz val="10"/>
        <color rgb="FFFF0000"/>
        <rFont val="Arial"/>
        <family val="2"/>
      </rPr>
      <t>Guia Prático de Finanças do Dia-a-Dia</t>
    </r>
    <r>
      <rPr>
        <sz val="10"/>
        <color rgb="FFFF0000"/>
        <rFont val="Arial"/>
        <family val="2"/>
      </rPr>
      <t xml:space="preserve">, para fins didáticos. Ela foi testada em inúmeras situações, mas pode conter erros, e </t>
    </r>
    <r>
      <rPr>
        <b/>
        <sz val="10"/>
        <color rgb="FFFF0000"/>
        <rFont val="Arial"/>
        <family val="2"/>
      </rPr>
      <t>não é possível garantir sua aplicabilidade ou acurácia com respeito a todos os cálculos ou circunstâncias individuais</t>
    </r>
    <r>
      <rPr>
        <sz val="10"/>
        <color rgb="FFFF0000"/>
        <rFont val="Arial"/>
        <family val="2"/>
      </rPr>
      <t>. Busque ajuda profissional para questões importantes de sua vida financeira. Ao utilizar essa calculadora, você concorda com todos esses termos.</t>
    </r>
  </si>
  <si>
    <r>
      <t xml:space="preserve">1. Nessa aba você pode encontrar valores para taxas aparentes, taxas reais, taxas de inflação, inflação (ou taxas de juros) acumulada, e o percentual de aumento entre dois preços;
2. Preencha apenas as células em amarelo com os seus respectivos dados;
3. O resultado será mostrado na célula em azul claro;
4. Células não utilizadas devem ficar zeradas;
5. A calculadora foi elaborada para uso em conjunto com o livro </t>
    </r>
    <r>
      <rPr>
        <b/>
        <sz val="10"/>
        <color rgb="FFFF0000"/>
        <rFont val="Arial"/>
        <family val="2"/>
      </rPr>
      <t>Guia Prático de Finanças do Dia-a-Dia</t>
    </r>
    <r>
      <rPr>
        <sz val="10"/>
        <color rgb="FFFF0000"/>
        <rFont val="Arial"/>
        <family val="2"/>
      </rPr>
      <t xml:space="preserve">, para fins didáticos. Ela foi testada em inúmeras situações, mas pode conter erros, e </t>
    </r>
    <r>
      <rPr>
        <b/>
        <sz val="10"/>
        <color rgb="FFFF0000"/>
        <rFont val="Arial"/>
        <family val="2"/>
      </rPr>
      <t>não é possível garantir sua aplicabilidade ou acurácia com respeito a todos os cálculos ou circunstâncias individuais</t>
    </r>
    <r>
      <rPr>
        <sz val="10"/>
        <color rgb="FFFF0000"/>
        <rFont val="Arial"/>
        <family val="2"/>
      </rPr>
      <t>. Busque ajuda profissional para questões importantes de sua vida financeira. Ao utilizar essa calculadora, você concorda com todos esses termos.</t>
    </r>
  </si>
  <si>
    <r>
      <t xml:space="preserve">1. Nessa aba você pode encontrar o valor a pagar considerando juros e multa em um boleto bancário, baseado em juros simples;
2. Preencha apenas as células em amarelo com os seus respectivos dados;
3. O resultado será mostrado na célula em azul claro;
4. Células não utilizadas devem ficar zeradas;
5. Lembre-se de que a taxa de juros deve coincidir com o período, ou seja: taxa de juros diária e períodos diários; taxa de juros mensal e períodos mensais;
6. A calculadora foi elaborada para uso em conjunto com o livro </t>
    </r>
    <r>
      <rPr>
        <b/>
        <sz val="8"/>
        <color rgb="FFFF0000"/>
        <rFont val="Arial"/>
        <family val="2"/>
      </rPr>
      <t>Guia Prático de Finanças do Dia-a-Dia</t>
    </r>
    <r>
      <rPr>
        <sz val="8"/>
        <color rgb="FFFF0000"/>
        <rFont val="Arial"/>
        <family val="2"/>
      </rPr>
      <t xml:space="preserve">, para fins didáticos. Ela foi testada em inúmeras situações, mas pode conter erros, e </t>
    </r>
    <r>
      <rPr>
        <b/>
        <sz val="8"/>
        <color rgb="FFFF0000"/>
        <rFont val="Arial"/>
        <family val="2"/>
      </rPr>
      <t>não é possível garantir sua aplicabilidade ou acurácia com respeito a todos os cálculos ou circunstâncias individuais</t>
    </r>
    <r>
      <rPr>
        <sz val="8"/>
        <color rgb="FFFF0000"/>
        <rFont val="Arial"/>
        <family val="2"/>
      </rPr>
      <t>. Busque ajuda profissional para questões importantes de sua vida financeira. Ao utilizar essa calculadora, você concorda com todos esses termos.</t>
    </r>
  </si>
  <si>
    <r>
      <t xml:space="preserve">1. Nessa aba você pode encontrar valores para taxas equivalentes (juros simples);
2. Preencha apenas as células em amarelo com os seus respectivos dados;
3. O resultado será mostrado na célula em azul claro;
4. Células não utilizadas devem ficar zeradas;
5. A calculadora foi elaborada para uso em conjunto com o livro </t>
    </r>
    <r>
      <rPr>
        <b/>
        <sz val="10"/>
        <color rgb="FFFF0000"/>
        <rFont val="Arial"/>
        <family val="2"/>
      </rPr>
      <t>Guia Prático de Finanças do Dia-a-Dia</t>
    </r>
    <r>
      <rPr>
        <sz val="10"/>
        <color rgb="FFFF0000"/>
        <rFont val="Arial"/>
        <family val="2"/>
      </rPr>
      <t xml:space="preserve">, para fins didáticos. Ela foi testada em inúmeras situações, mas pode conter erros, e </t>
    </r>
    <r>
      <rPr>
        <b/>
        <sz val="10"/>
        <color rgb="FFFF0000"/>
        <rFont val="Arial"/>
        <family val="2"/>
      </rPr>
      <t>não é possível garantir sua aplicabilidade ou acurácia com respeito a todos os cálculos ou circunstâncias individuais</t>
    </r>
    <r>
      <rPr>
        <sz val="10"/>
        <color rgb="FFFF0000"/>
        <rFont val="Arial"/>
        <family val="2"/>
      </rPr>
      <t>. Busque ajuda profissional para questões importantes de sua vida financeira. Ao utilizar essa calculadora, você concorda com todos esses termos.</t>
    </r>
  </si>
</sst>
</file>

<file path=xl/styles.xml><?xml version="1.0" encoding="utf-8"?>
<styleSheet xmlns="http://schemas.openxmlformats.org/spreadsheetml/2006/main">
  <numFmts count="5">
    <numFmt numFmtId="8" formatCode="&quot;R$&quot;\ #,##0.00;[Red]\-&quot;R$&quot;\ #,##0.00"/>
    <numFmt numFmtId="164" formatCode="#,##0.0_ ;[Red]\-#,##0.0\ "/>
    <numFmt numFmtId="165" formatCode="0.0000%"/>
    <numFmt numFmtId="166" formatCode="&quot;R$&quot;\ #,##0.00"/>
    <numFmt numFmtId="167" formatCode="0.0%"/>
  </numFmts>
  <fonts count="39">
    <font>
      <sz val="10"/>
      <name val="Arial"/>
    </font>
    <font>
      <sz val="10"/>
      <name val="Arial"/>
      <family val="2"/>
    </font>
    <font>
      <u/>
      <sz val="10"/>
      <color rgb="FF002060"/>
      <name val="Arial"/>
      <family val="2"/>
    </font>
    <font>
      <sz val="10"/>
      <color rgb="FFFFFF0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6"/>
      <name val="Arial"/>
      <family val="2"/>
    </font>
    <font>
      <b/>
      <u/>
      <sz val="10"/>
      <color rgb="FF002060"/>
      <name val="Arial"/>
      <family val="2"/>
    </font>
    <font>
      <u/>
      <sz val="15"/>
      <color theme="10"/>
      <name val="Arial"/>
      <family val="2"/>
    </font>
    <font>
      <sz val="8"/>
      <color theme="10"/>
      <name val="Arial"/>
      <family val="2"/>
    </font>
    <font>
      <b/>
      <sz val="6"/>
      <color rgb="FFFF330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Arial"/>
      <family val="2"/>
    </font>
    <font>
      <sz val="10"/>
      <color theme="1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theme="0" tint="-4.9989318521683403E-2"/>
      <name val="Arial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b/>
      <sz val="8"/>
      <color theme="0"/>
      <name val="Arial"/>
      <family val="2"/>
    </font>
    <font>
      <sz val="10"/>
      <name val="Calibri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7"/>
      <name val="Arial"/>
      <family val="2"/>
    </font>
    <font>
      <sz val="7"/>
      <name val="Calibri"/>
      <family val="2"/>
    </font>
    <font>
      <sz val="6.5"/>
      <color rgb="FFFF0000"/>
      <name val="Arial"/>
      <family val="2"/>
    </font>
    <font>
      <b/>
      <sz val="6.5"/>
      <color rgb="FFFF0000"/>
      <name val="Arial"/>
      <family val="2"/>
    </font>
    <font>
      <b/>
      <u/>
      <sz val="6.5"/>
      <color rgb="FFFF0000"/>
      <name val="Arial"/>
      <family val="2"/>
    </font>
    <font>
      <u/>
      <sz val="6.5"/>
      <color rgb="FFFF0000"/>
      <name val="Arial"/>
      <family val="2"/>
    </font>
    <font>
      <b/>
      <sz val="7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194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10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8" fontId="0" fillId="4" borderId="14" xfId="0" applyNumberFormat="1" applyFill="1" applyBorder="1" applyAlignment="1" applyProtection="1">
      <alignment horizontal="center" vertical="center"/>
      <protection locked="0"/>
    </xf>
    <xf numFmtId="8" fontId="0" fillId="4" borderId="15" xfId="0" applyNumberFormat="1" applyFill="1" applyBorder="1" applyAlignment="1" applyProtection="1">
      <alignment horizontal="center" vertical="center"/>
      <protection locked="0"/>
    </xf>
    <xf numFmtId="8" fontId="0" fillId="2" borderId="17" xfId="0" applyNumberFormat="1" applyFill="1" applyBorder="1" applyAlignment="1" applyProtection="1">
      <alignment horizontal="center" vertical="center"/>
      <protection hidden="1"/>
    </xf>
    <xf numFmtId="10" fontId="0" fillId="4" borderId="13" xfId="0" applyNumberFormat="1" applyFill="1" applyBorder="1" applyAlignment="1" applyProtection="1">
      <alignment horizontal="center" vertical="center"/>
      <protection locked="0"/>
    </xf>
    <xf numFmtId="10" fontId="0" fillId="2" borderId="17" xfId="0" applyNumberFormat="1" applyFill="1" applyBorder="1" applyAlignment="1" applyProtection="1">
      <alignment horizontal="center" vertical="center"/>
      <protection hidden="1"/>
    </xf>
    <xf numFmtId="8" fontId="0" fillId="4" borderId="13" xfId="0" applyNumberFormat="1" applyFill="1" applyBorder="1" applyAlignment="1" applyProtection="1">
      <alignment horizontal="center" vertical="center"/>
      <protection locked="0"/>
    </xf>
    <xf numFmtId="10" fontId="1" fillId="4" borderId="13" xfId="0" applyNumberFormat="1" applyFon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hidden="1"/>
    </xf>
    <xf numFmtId="10" fontId="13" fillId="4" borderId="13" xfId="0" applyNumberFormat="1" applyFont="1" applyFill="1" applyBorder="1" applyAlignment="1" applyProtection="1">
      <alignment horizontal="center"/>
      <protection locked="0"/>
    </xf>
    <xf numFmtId="165" fontId="13" fillId="4" borderId="13" xfId="0" applyNumberFormat="1" applyFont="1" applyFill="1" applyBorder="1" applyAlignment="1" applyProtection="1">
      <alignment horizontal="center"/>
      <protection locked="0"/>
    </xf>
    <xf numFmtId="0" fontId="16" fillId="3" borderId="0" xfId="1" applyFont="1" applyFill="1" applyAlignment="1" applyProtection="1">
      <alignment horizontal="left"/>
    </xf>
    <xf numFmtId="10" fontId="0" fillId="4" borderId="15" xfId="0" applyNumberFormat="1" applyFill="1" applyBorder="1" applyAlignment="1" applyProtection="1">
      <alignment horizontal="center" vertical="center"/>
      <protection locked="0"/>
    </xf>
    <xf numFmtId="166" fontId="0" fillId="4" borderId="14" xfId="0" applyNumberFormat="1" applyFill="1" applyBorder="1" applyAlignment="1" applyProtection="1">
      <alignment horizontal="center" vertical="center"/>
      <protection locked="0"/>
    </xf>
    <xf numFmtId="166" fontId="0" fillId="4" borderId="15" xfId="0" applyNumberFormat="1" applyFill="1" applyBorder="1" applyAlignment="1" applyProtection="1">
      <alignment horizontal="center" vertical="center"/>
      <protection locked="0"/>
    </xf>
    <xf numFmtId="165" fontId="11" fillId="2" borderId="14" xfId="2" applyNumberFormat="1" applyFill="1" applyBorder="1" applyAlignment="1" applyProtection="1">
      <alignment horizontal="center"/>
      <protection hidden="1"/>
    </xf>
    <xf numFmtId="165" fontId="11" fillId="2" borderId="15" xfId="2" applyNumberFormat="1" applyFill="1" applyBorder="1" applyAlignment="1" applyProtection="1">
      <alignment horizontal="center"/>
      <protection hidden="1"/>
    </xf>
    <xf numFmtId="10" fontId="0" fillId="2" borderId="13" xfId="0" applyNumberFormat="1" applyFill="1" applyBorder="1" applyAlignment="1" applyProtection="1">
      <alignment horizontal="center" vertical="center"/>
      <protection hidden="1"/>
    </xf>
    <xf numFmtId="10" fontId="0" fillId="3" borderId="0" xfId="0" applyNumberFormat="1" applyFill="1" applyBorder="1" applyAlignment="1" applyProtection="1">
      <alignment horizontal="center" vertical="center"/>
      <protection hidden="1"/>
    </xf>
    <xf numFmtId="164" fontId="0" fillId="3" borderId="0" xfId="0" applyNumberFormat="1" applyFill="1" applyBorder="1" applyAlignment="1" applyProtection="1">
      <alignment horizontal="center" vertical="center"/>
      <protection hidden="1"/>
    </xf>
    <xf numFmtId="165" fontId="1" fillId="2" borderId="13" xfId="0" applyNumberFormat="1" applyFont="1" applyFill="1" applyBorder="1" applyAlignment="1" applyProtection="1">
      <alignment horizontal="center" vertical="center"/>
      <protection hidden="1"/>
    </xf>
    <xf numFmtId="165" fontId="1" fillId="4" borderId="14" xfId="0" applyNumberFormat="1" applyFont="1" applyFill="1" applyBorder="1" applyAlignment="1" applyProtection="1">
      <alignment horizontal="center" vertical="center"/>
      <protection locked="0"/>
    </xf>
    <xf numFmtId="165" fontId="1" fillId="4" borderId="15" xfId="0" applyNumberFormat="1" applyFont="1" applyFill="1" applyBorder="1" applyAlignment="1" applyProtection="1">
      <alignment horizontal="center" vertical="center"/>
      <protection locked="0"/>
    </xf>
    <xf numFmtId="165" fontId="0" fillId="4" borderId="13" xfId="0" applyNumberFormat="1" applyFill="1" applyBorder="1" applyAlignment="1" applyProtection="1">
      <alignment horizontal="center" vertical="center"/>
      <protection locked="0"/>
    </xf>
    <xf numFmtId="167" fontId="0" fillId="4" borderId="13" xfId="0" applyNumberFormat="1" applyFill="1" applyBorder="1" applyAlignment="1" applyProtection="1">
      <alignment horizontal="center" vertical="center"/>
      <protection locked="0"/>
    </xf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22" fillId="5" borderId="16" xfId="0" applyFont="1" applyFill="1" applyBorder="1" applyAlignment="1" applyProtection="1">
      <alignment horizontal="center" vertical="center"/>
    </xf>
    <xf numFmtId="0" fontId="4" fillId="8" borderId="10" xfId="0" applyFont="1" applyFill="1" applyBorder="1" applyAlignment="1" applyProtection="1">
      <alignment horizontal="center" vertical="center"/>
    </xf>
    <xf numFmtId="0" fontId="4" fillId="8" borderId="11" xfId="0" applyFont="1" applyFill="1" applyBorder="1" applyAlignment="1" applyProtection="1">
      <alignment horizontal="center" vertical="center"/>
    </xf>
    <xf numFmtId="0" fontId="4" fillId="8" borderId="12" xfId="0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0" borderId="0" xfId="0" applyProtection="1"/>
    <xf numFmtId="0" fontId="4" fillId="3" borderId="0" xfId="0" applyFont="1" applyFill="1" applyAlignment="1" applyProtection="1">
      <alignment horizontal="right"/>
    </xf>
    <xf numFmtId="0" fontId="0" fillId="0" borderId="0" xfId="0" applyAlignment="1" applyProtection="1">
      <alignment horizontal="center"/>
    </xf>
    <xf numFmtId="0" fontId="6" fillId="3" borderId="0" xfId="0" applyFont="1" applyFill="1" applyAlignment="1" applyProtection="1">
      <alignment horizontal="center"/>
    </xf>
    <xf numFmtId="10" fontId="12" fillId="5" borderId="10" xfId="0" applyNumberFormat="1" applyFont="1" applyFill="1" applyBorder="1" applyAlignment="1" applyProtection="1">
      <alignment horizontal="center" vertical="center" wrapText="1"/>
    </xf>
    <xf numFmtId="10" fontId="15" fillId="8" borderId="11" xfId="0" applyNumberFormat="1" applyFont="1" applyFill="1" applyBorder="1" applyAlignment="1" applyProtection="1">
      <alignment horizontal="center" vertical="center" wrapText="1"/>
    </xf>
    <xf numFmtId="10" fontId="15" fillId="8" borderId="12" xfId="0" applyNumberFormat="1" applyFont="1" applyFill="1" applyBorder="1" applyAlignment="1" applyProtection="1">
      <alignment horizontal="center" vertical="center" wrapText="1"/>
    </xf>
    <xf numFmtId="10" fontId="15" fillId="6" borderId="11" xfId="0" applyNumberFormat="1" applyFont="1" applyFill="1" applyBorder="1" applyAlignment="1" applyProtection="1">
      <alignment horizontal="center" vertical="center" wrapText="1"/>
    </xf>
    <xf numFmtId="10" fontId="15" fillId="6" borderId="12" xfId="0" applyNumberFormat="1" applyFont="1" applyFill="1" applyBorder="1" applyAlignment="1" applyProtection="1">
      <alignment horizontal="center" vertical="center" wrapText="1"/>
    </xf>
    <xf numFmtId="0" fontId="19" fillId="5" borderId="10" xfId="0" applyFont="1" applyFill="1" applyBorder="1" applyAlignment="1" applyProtection="1">
      <alignment horizontal="center" vertical="center" wrapText="1"/>
    </xf>
    <xf numFmtId="0" fontId="1" fillId="8" borderId="11" xfId="0" applyFont="1" applyFill="1" applyBorder="1" applyAlignment="1" applyProtection="1">
      <alignment horizontal="center" vertical="center" wrapText="1"/>
    </xf>
    <xf numFmtId="0" fontId="1" fillId="8" borderId="12" xfId="0" applyFont="1" applyFill="1" applyBorder="1" applyAlignment="1" applyProtection="1">
      <alignment horizontal="center" vertical="center" wrapText="1"/>
    </xf>
    <xf numFmtId="0" fontId="29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 vertical="center"/>
    </xf>
    <xf numFmtId="0" fontId="20" fillId="5" borderId="10" xfId="0" applyFont="1" applyFill="1" applyBorder="1" applyAlignment="1" applyProtection="1">
      <alignment horizontal="center" vertical="center" wrapText="1"/>
    </xf>
    <xf numFmtId="0" fontId="0" fillId="8" borderId="11" xfId="0" applyFill="1" applyBorder="1" applyAlignment="1" applyProtection="1">
      <alignment horizontal="center" vertical="center" wrapText="1"/>
    </xf>
    <xf numFmtId="0" fontId="0" fillId="8" borderId="12" xfId="0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righ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center" vertical="center"/>
    </xf>
    <xf numFmtId="0" fontId="22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8" fontId="0" fillId="3" borderId="0" xfId="0" applyNumberForma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vertical="justify"/>
    </xf>
    <xf numFmtId="10" fontId="0" fillId="3" borderId="0" xfId="0" applyNumberFormat="1" applyFill="1" applyBorder="1" applyAlignment="1" applyProtection="1">
      <alignment horizontal="center" vertical="center"/>
    </xf>
    <xf numFmtId="10" fontId="1" fillId="3" borderId="0" xfId="0" applyNumberFormat="1" applyFont="1" applyFill="1" applyBorder="1" applyAlignment="1" applyProtection="1">
      <alignment horizontal="center" vertical="center"/>
    </xf>
    <xf numFmtId="0" fontId="32" fillId="3" borderId="0" xfId="0" applyFont="1" applyFill="1" applyBorder="1" applyAlignment="1" applyProtection="1">
      <alignment vertical="top" wrapText="1"/>
    </xf>
    <xf numFmtId="0" fontId="0" fillId="3" borderId="0" xfId="0" applyFill="1" applyAlignment="1">
      <alignment horizontal="center"/>
    </xf>
    <xf numFmtId="0" fontId="30" fillId="3" borderId="0" xfId="0" applyFont="1" applyFill="1" applyAlignment="1" applyProtection="1">
      <alignment horizontal="right" vertical="center"/>
    </xf>
    <xf numFmtId="0" fontId="4" fillId="3" borderId="0" xfId="0" applyFont="1" applyFill="1" applyAlignment="1" applyProtection="1">
      <alignment horizontal="right" vertical="center"/>
    </xf>
    <xf numFmtId="0" fontId="9" fillId="3" borderId="0" xfId="1" applyFont="1" applyFill="1" applyAlignment="1" applyProtection="1">
      <alignment horizontal="left" vertical="center"/>
    </xf>
    <xf numFmtId="0" fontId="15" fillId="3" borderId="0" xfId="0" applyFont="1" applyFill="1" applyAlignment="1" applyProtection="1">
      <alignment horizontal="right"/>
    </xf>
    <xf numFmtId="0" fontId="1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36" fillId="3" borderId="0" xfId="0" applyFont="1" applyFill="1" applyAlignment="1">
      <alignment horizontal="left" vertical="center"/>
    </xf>
    <xf numFmtId="0" fontId="3" fillId="3" borderId="0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7" fillId="3" borderId="0" xfId="0" applyFont="1" applyFill="1" applyAlignment="1" applyProtection="1">
      <alignment horizontal="center"/>
    </xf>
    <xf numFmtId="0" fontId="10" fillId="3" borderId="7" xfId="0" applyFont="1" applyFill="1" applyBorder="1" applyAlignment="1" applyProtection="1">
      <alignment horizontal="center" wrapText="1"/>
    </xf>
    <xf numFmtId="0" fontId="10" fillId="3" borderId="7" xfId="0" applyFont="1" applyFill="1" applyBorder="1" applyAlignment="1" applyProtection="1">
      <alignment horizontal="center"/>
    </xf>
    <xf numFmtId="0" fontId="27" fillId="3" borderId="0" xfId="0" applyFont="1" applyFill="1" applyAlignment="1" applyProtection="1">
      <alignment horizontal="center" vertical="center"/>
    </xf>
    <xf numFmtId="0" fontId="32" fillId="3" borderId="4" xfId="0" applyFont="1" applyFill="1" applyBorder="1" applyAlignment="1" applyProtection="1">
      <alignment horizontal="left" vertical="top" wrapText="1"/>
    </xf>
    <xf numFmtId="0" fontId="32" fillId="3" borderId="0" xfId="0" applyFont="1" applyFill="1" applyBorder="1" applyAlignment="1" applyProtection="1">
      <alignment horizontal="left" vertical="top" wrapText="1"/>
    </xf>
    <xf numFmtId="0" fontId="32" fillId="3" borderId="5" xfId="0" applyFont="1" applyFill="1" applyBorder="1" applyAlignment="1" applyProtection="1">
      <alignment horizontal="left" vertical="top" wrapText="1"/>
    </xf>
    <xf numFmtId="0" fontId="32" fillId="3" borderId="6" xfId="0" applyFont="1" applyFill="1" applyBorder="1" applyAlignment="1" applyProtection="1">
      <alignment horizontal="left" vertical="top" wrapText="1"/>
    </xf>
    <xf numFmtId="0" fontId="32" fillId="3" borderId="7" xfId="0" applyFont="1" applyFill="1" applyBorder="1" applyAlignment="1" applyProtection="1">
      <alignment horizontal="left" vertical="top" wrapText="1"/>
    </xf>
    <xf numFmtId="0" fontId="32" fillId="3" borderId="8" xfId="0" applyFont="1" applyFill="1" applyBorder="1" applyAlignment="1" applyProtection="1">
      <alignment horizontal="left" vertical="top" wrapText="1"/>
    </xf>
    <xf numFmtId="0" fontId="27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/>
    </xf>
    <xf numFmtId="0" fontId="18" fillId="3" borderId="1" xfId="0" applyFont="1" applyFill="1" applyBorder="1" applyAlignment="1" applyProtection="1">
      <alignment horizontal="center"/>
    </xf>
    <xf numFmtId="0" fontId="18" fillId="3" borderId="2" xfId="0" applyFont="1" applyFill="1" applyBorder="1" applyAlignment="1" applyProtection="1">
      <alignment horizontal="center"/>
    </xf>
    <xf numFmtId="0" fontId="18" fillId="3" borderId="3" xfId="0" applyFont="1" applyFill="1" applyBorder="1" applyAlignment="1" applyProtection="1">
      <alignment horizontal="center"/>
    </xf>
    <xf numFmtId="0" fontId="14" fillId="0" borderId="18" xfId="0" applyFont="1" applyFill="1" applyBorder="1" applyAlignment="1" applyProtection="1">
      <alignment horizontal="center" vertical="center" wrapText="1"/>
    </xf>
    <xf numFmtId="0" fontId="14" fillId="0" borderId="19" xfId="0" applyFont="1" applyFill="1" applyBorder="1" applyAlignment="1" applyProtection="1">
      <alignment horizontal="center" vertical="center"/>
    </xf>
    <xf numFmtId="0" fontId="14" fillId="0" borderId="20" xfId="0" applyFont="1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left" vertical="top" wrapText="1"/>
    </xf>
    <xf numFmtId="0" fontId="17" fillId="3" borderId="0" xfId="0" applyFont="1" applyFill="1" applyBorder="1" applyAlignment="1" applyProtection="1">
      <alignment horizontal="left" vertical="top"/>
    </xf>
    <xf numFmtId="0" fontId="17" fillId="3" borderId="5" xfId="0" applyFont="1" applyFill="1" applyBorder="1" applyAlignment="1" applyProtection="1">
      <alignment horizontal="left" vertical="top"/>
    </xf>
    <xf numFmtId="0" fontId="17" fillId="3" borderId="4" xfId="0" applyFont="1" applyFill="1" applyBorder="1" applyAlignment="1" applyProtection="1">
      <alignment horizontal="left" vertical="top"/>
    </xf>
    <xf numFmtId="0" fontId="17" fillId="3" borderId="6" xfId="0" applyFont="1" applyFill="1" applyBorder="1" applyAlignment="1" applyProtection="1">
      <alignment horizontal="left" vertical="top"/>
    </xf>
    <xf numFmtId="0" fontId="17" fillId="3" borderId="7" xfId="0" applyFont="1" applyFill="1" applyBorder="1" applyAlignment="1" applyProtection="1">
      <alignment horizontal="left" vertical="top"/>
    </xf>
    <xf numFmtId="0" fontId="17" fillId="3" borderId="8" xfId="0" applyFont="1" applyFill="1" applyBorder="1" applyAlignment="1" applyProtection="1">
      <alignment horizontal="left" vertical="top"/>
    </xf>
    <xf numFmtId="0" fontId="14" fillId="7" borderId="6" xfId="0" applyFont="1" applyFill="1" applyBorder="1" applyAlignment="1" applyProtection="1">
      <alignment horizontal="center" vertical="center" wrapText="1"/>
    </xf>
    <xf numFmtId="0" fontId="14" fillId="7" borderId="7" xfId="0" applyFont="1" applyFill="1" applyBorder="1" applyAlignment="1" applyProtection="1">
      <alignment horizontal="center" vertical="center" wrapText="1"/>
    </xf>
    <xf numFmtId="0" fontId="14" fillId="7" borderId="8" xfId="0" applyFont="1" applyFill="1" applyBorder="1" applyAlignment="1" applyProtection="1">
      <alignment horizontal="center" vertical="center" wrapText="1"/>
    </xf>
    <xf numFmtId="0" fontId="0" fillId="7" borderId="18" xfId="0" applyFill="1" applyBorder="1" applyAlignment="1" applyProtection="1">
      <alignment horizontal="center"/>
    </xf>
    <xf numFmtId="0" fontId="0" fillId="7" borderId="19" xfId="0" applyFill="1" applyBorder="1" applyAlignment="1" applyProtection="1">
      <alignment horizontal="center"/>
    </xf>
    <xf numFmtId="0" fontId="0" fillId="7" borderId="20" xfId="0" applyFill="1" applyBorder="1" applyAlignment="1" applyProtection="1">
      <alignment horizontal="center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2" xfId="0" applyFont="1" applyFill="1" applyBorder="1" applyAlignment="1" applyProtection="1">
      <alignment horizontal="center" vertical="center"/>
    </xf>
    <xf numFmtId="0" fontId="21" fillId="3" borderId="3" xfId="0" applyFont="1" applyFill="1" applyBorder="1" applyAlignment="1" applyProtection="1">
      <alignment horizontal="center" vertical="center"/>
    </xf>
    <xf numFmtId="0" fontId="37" fillId="3" borderId="0" xfId="0" applyFont="1" applyFill="1" applyAlignment="1" applyProtection="1">
      <alignment horizontal="center" vertical="center"/>
    </xf>
    <xf numFmtId="0" fontId="18" fillId="9" borderId="1" xfId="0" applyFont="1" applyFill="1" applyBorder="1" applyAlignment="1" applyProtection="1">
      <alignment horizontal="center"/>
    </xf>
    <xf numFmtId="0" fontId="18" fillId="9" borderId="2" xfId="0" applyFont="1" applyFill="1" applyBorder="1" applyAlignment="1" applyProtection="1">
      <alignment horizontal="center"/>
    </xf>
    <xf numFmtId="0" fontId="18" fillId="9" borderId="3" xfId="0" applyFont="1" applyFill="1" applyBorder="1" applyAlignment="1" applyProtection="1">
      <alignment horizontal="center"/>
    </xf>
    <xf numFmtId="0" fontId="26" fillId="3" borderId="0" xfId="0" applyFont="1" applyFill="1" applyBorder="1" applyAlignment="1" applyProtection="1">
      <alignment horizontal="center" vertical="center"/>
    </xf>
    <xf numFmtId="0" fontId="24" fillId="9" borderId="4" xfId="0" applyFont="1" applyFill="1" applyBorder="1" applyAlignment="1" applyProtection="1">
      <alignment horizontal="left" vertical="top" wrapText="1"/>
    </xf>
    <xf numFmtId="0" fontId="24" fillId="9" borderId="0" xfId="0" applyFont="1" applyFill="1" applyBorder="1" applyAlignment="1" applyProtection="1">
      <alignment horizontal="left" vertical="top" wrapText="1"/>
    </xf>
    <xf numFmtId="0" fontId="24" fillId="9" borderId="5" xfId="0" applyFont="1" applyFill="1" applyBorder="1" applyAlignment="1" applyProtection="1">
      <alignment horizontal="left" vertical="top" wrapText="1"/>
    </xf>
    <xf numFmtId="0" fontId="24" fillId="9" borderId="6" xfId="0" applyFont="1" applyFill="1" applyBorder="1" applyAlignment="1" applyProtection="1">
      <alignment horizontal="left" vertical="top" wrapText="1"/>
    </xf>
    <xf numFmtId="0" fontId="24" fillId="9" borderId="7" xfId="0" applyFont="1" applyFill="1" applyBorder="1" applyAlignment="1" applyProtection="1">
      <alignment horizontal="left" vertical="top" wrapText="1"/>
    </xf>
    <xf numFmtId="0" fontId="24" fillId="9" borderId="8" xfId="0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38" fillId="3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7" fillId="9" borderId="4" xfId="0" applyFont="1" applyFill="1" applyBorder="1" applyAlignment="1" applyProtection="1">
      <alignment horizontal="left" vertical="top" wrapText="1"/>
    </xf>
    <xf numFmtId="0" fontId="17" fillId="9" borderId="0" xfId="0" applyFont="1" applyFill="1" applyBorder="1" applyAlignment="1" applyProtection="1">
      <alignment horizontal="left" vertical="top"/>
    </xf>
    <xf numFmtId="0" fontId="17" fillId="9" borderId="5" xfId="0" applyFont="1" applyFill="1" applyBorder="1" applyAlignment="1" applyProtection="1">
      <alignment horizontal="left" vertical="top"/>
    </xf>
    <xf numFmtId="0" fontId="17" fillId="9" borderId="4" xfId="0" applyFont="1" applyFill="1" applyBorder="1" applyAlignment="1" applyProtection="1">
      <alignment horizontal="left" vertical="top"/>
    </xf>
    <xf numFmtId="0" fontId="17" fillId="9" borderId="6" xfId="0" applyFont="1" applyFill="1" applyBorder="1" applyAlignment="1" applyProtection="1">
      <alignment horizontal="left" vertical="top"/>
    </xf>
    <xf numFmtId="0" fontId="17" fillId="9" borderId="7" xfId="0" applyFont="1" applyFill="1" applyBorder="1" applyAlignment="1" applyProtection="1">
      <alignment horizontal="left" vertical="top"/>
    </xf>
    <xf numFmtId="0" fontId="17" fillId="9" borderId="8" xfId="0" applyFont="1" applyFill="1" applyBorder="1" applyAlignment="1" applyProtection="1">
      <alignment horizontal="left" vertical="top"/>
    </xf>
  </cellXfs>
  <cellStyles count="3">
    <cellStyle name="Hyperlink" xfId="1" builtinId="8"/>
    <cellStyle name="Normal" xfId="0" builtinId="0"/>
    <cellStyle name="Normal 2" xfId="2"/>
  </cellStyles>
  <dxfs count="2"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FF000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9194D7"/>
      <color rgb="FFFF3300"/>
      <color rgb="FF5156BF"/>
      <color rgb="FF4146AF"/>
      <color rgb="FFB3943D"/>
      <color rgb="FF19B3AC"/>
      <color rgb="FF0097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uiadefinanca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guiadefinanca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guiadefinanca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guiadefinanca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guiadefinanca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4"/>
  <sheetViews>
    <sheetView tabSelected="1" view="pageBreakPreview" zoomScale="140" zoomScaleSheetLayoutView="140" workbookViewId="0">
      <selection activeCell="B2" sqref="B2:F2"/>
    </sheetView>
  </sheetViews>
  <sheetFormatPr defaultRowHeight="12.75"/>
  <cols>
    <col min="1" max="1" width="0.7109375" customWidth="1"/>
    <col min="2" max="2" width="20" customWidth="1"/>
    <col min="3" max="3" width="16.5703125" customWidth="1"/>
    <col min="4" max="4" width="16.7109375" customWidth="1"/>
    <col min="5" max="5" width="16.7109375" style="1" customWidth="1"/>
    <col min="6" max="6" width="19" style="1" customWidth="1"/>
    <col min="7" max="7" width="1.28515625" style="1" hidden="1" customWidth="1"/>
    <col min="8" max="8" width="1.140625" style="1" customWidth="1"/>
    <col min="9" max="10" width="5.7109375" style="1" customWidth="1"/>
    <col min="11" max="12" width="5.7109375" customWidth="1"/>
    <col min="13" max="13" width="7.7109375" customWidth="1"/>
    <col min="14" max="14" width="0.85546875" customWidth="1"/>
  </cols>
  <sheetData>
    <row r="1" spans="1:14" ht="8.25" customHeight="1">
      <c r="A1" s="29"/>
      <c r="B1" s="29"/>
      <c r="C1" s="29"/>
      <c r="D1" s="29"/>
      <c r="E1" s="30"/>
      <c r="F1" s="30"/>
      <c r="G1" s="30"/>
      <c r="H1" s="30"/>
      <c r="I1" s="30"/>
      <c r="J1" s="30"/>
      <c r="K1" s="29"/>
      <c r="L1" s="29"/>
      <c r="M1" s="29"/>
      <c r="N1" s="29"/>
    </row>
    <row r="2" spans="1:14" ht="12.75" customHeight="1" thickBot="1">
      <c r="A2" s="29"/>
      <c r="B2" s="76" t="s">
        <v>64</v>
      </c>
      <c r="C2" s="76"/>
      <c r="D2" s="76"/>
      <c r="E2" s="76"/>
      <c r="F2" s="76"/>
      <c r="G2" s="30"/>
      <c r="H2" s="30"/>
      <c r="I2" s="72"/>
      <c r="J2" s="72"/>
      <c r="K2" s="72"/>
      <c r="L2" s="72"/>
      <c r="M2" s="72"/>
      <c r="N2" s="29"/>
    </row>
    <row r="3" spans="1:14">
      <c r="A3" s="29"/>
      <c r="B3" s="29"/>
      <c r="C3" s="29"/>
      <c r="D3" s="29"/>
      <c r="E3" s="30"/>
      <c r="F3" s="30"/>
      <c r="G3" s="30"/>
      <c r="H3" s="30"/>
      <c r="I3" s="73" t="s">
        <v>1</v>
      </c>
      <c r="J3" s="74"/>
      <c r="K3" s="74"/>
      <c r="L3" s="74"/>
      <c r="M3" s="75"/>
      <c r="N3" s="29"/>
    </row>
    <row r="4" spans="1:14" ht="12.75" customHeight="1">
      <c r="A4" s="29"/>
      <c r="B4" s="29"/>
      <c r="C4" s="79" t="s">
        <v>55</v>
      </c>
      <c r="D4" s="79"/>
      <c r="E4" s="79"/>
      <c r="F4" s="30"/>
      <c r="G4" s="31" t="s">
        <v>0</v>
      </c>
      <c r="H4" s="30"/>
      <c r="I4" s="80" t="s">
        <v>66</v>
      </c>
      <c r="J4" s="81"/>
      <c r="K4" s="81"/>
      <c r="L4" s="81"/>
      <c r="M4" s="82"/>
      <c r="N4" s="29"/>
    </row>
    <row r="5" spans="1:14" ht="13.5" thickBot="1">
      <c r="A5" s="29"/>
      <c r="B5" s="29"/>
      <c r="C5" s="77" t="s">
        <v>4</v>
      </c>
      <c r="D5" s="78"/>
      <c r="E5" s="78"/>
      <c r="F5" s="30"/>
      <c r="G5" s="31">
        <v>0</v>
      </c>
      <c r="H5" s="30"/>
      <c r="I5" s="80"/>
      <c r="J5" s="81"/>
      <c r="K5" s="81"/>
      <c r="L5" s="81"/>
      <c r="M5" s="82"/>
      <c r="N5" s="29"/>
    </row>
    <row r="6" spans="1:14" ht="9" customHeight="1">
      <c r="A6" s="29"/>
      <c r="B6" s="32" t="s">
        <v>49</v>
      </c>
      <c r="C6" s="33" t="s">
        <v>50</v>
      </c>
      <c r="D6" s="34" t="s">
        <v>51</v>
      </c>
      <c r="E6" s="34" t="s">
        <v>52</v>
      </c>
      <c r="F6" s="35" t="s">
        <v>53</v>
      </c>
      <c r="G6" s="30"/>
      <c r="H6" s="30"/>
      <c r="I6" s="80"/>
      <c r="J6" s="81"/>
      <c r="K6" s="81"/>
      <c r="L6" s="81"/>
      <c r="M6" s="82"/>
      <c r="N6" s="29"/>
    </row>
    <row r="7" spans="1:14" ht="13.5" thickBot="1">
      <c r="A7" s="29"/>
      <c r="B7" s="7">
        <f>FV(C7,D7,E7,F7,G5)</f>
        <v>0</v>
      </c>
      <c r="C7" s="8">
        <v>0</v>
      </c>
      <c r="D7" s="4">
        <v>0</v>
      </c>
      <c r="E7" s="5">
        <v>0</v>
      </c>
      <c r="F7" s="6">
        <v>0</v>
      </c>
      <c r="G7" s="31" t="s">
        <v>0</v>
      </c>
      <c r="H7" s="30"/>
      <c r="I7" s="80"/>
      <c r="J7" s="81"/>
      <c r="K7" s="81"/>
      <c r="L7" s="81"/>
      <c r="M7" s="82"/>
      <c r="N7" s="29"/>
    </row>
    <row r="8" spans="1:14" ht="13.5" thickBot="1">
      <c r="A8" s="29"/>
      <c r="B8" s="36"/>
      <c r="C8" s="36"/>
      <c r="D8" s="36"/>
      <c r="E8" s="36"/>
      <c r="F8" s="36"/>
      <c r="G8" s="31">
        <v>0</v>
      </c>
      <c r="H8" s="30"/>
      <c r="I8" s="80"/>
      <c r="J8" s="81"/>
      <c r="K8" s="81"/>
      <c r="L8" s="81"/>
      <c r="M8" s="82"/>
      <c r="N8" s="29"/>
    </row>
    <row r="9" spans="1:14" ht="9" customHeight="1">
      <c r="A9" s="29"/>
      <c r="B9" s="32" t="s">
        <v>53</v>
      </c>
      <c r="C9" s="33" t="s">
        <v>50</v>
      </c>
      <c r="D9" s="34" t="s">
        <v>51</v>
      </c>
      <c r="E9" s="34" t="s">
        <v>52</v>
      </c>
      <c r="F9" s="35" t="s">
        <v>49</v>
      </c>
      <c r="G9" s="30"/>
      <c r="H9" s="30"/>
      <c r="I9" s="80"/>
      <c r="J9" s="81"/>
      <c r="K9" s="81"/>
      <c r="L9" s="81"/>
      <c r="M9" s="82"/>
      <c r="N9" s="29"/>
    </row>
    <row r="10" spans="1:14" ht="13.5" thickBot="1">
      <c r="A10" s="29"/>
      <c r="B10" s="7">
        <f>PV(C10,D10,E10,F10,G8)</f>
        <v>0</v>
      </c>
      <c r="C10" s="8">
        <v>0</v>
      </c>
      <c r="D10" s="4">
        <v>0</v>
      </c>
      <c r="E10" s="5">
        <v>0</v>
      </c>
      <c r="F10" s="6">
        <v>0</v>
      </c>
      <c r="G10" s="31" t="s">
        <v>0</v>
      </c>
      <c r="H10" s="30"/>
      <c r="I10" s="80"/>
      <c r="J10" s="81"/>
      <c r="K10" s="81"/>
      <c r="L10" s="81"/>
      <c r="M10" s="82"/>
      <c r="N10" s="29"/>
    </row>
    <row r="11" spans="1:14" ht="13.5" thickBot="1">
      <c r="A11" s="29"/>
      <c r="B11" s="36"/>
      <c r="C11" s="36"/>
      <c r="D11" s="36"/>
      <c r="E11" s="36"/>
      <c r="F11" s="36"/>
      <c r="G11" s="31">
        <v>0</v>
      </c>
      <c r="H11" s="30"/>
      <c r="I11" s="80"/>
      <c r="J11" s="81"/>
      <c r="K11" s="81"/>
      <c r="L11" s="81"/>
      <c r="M11" s="82"/>
      <c r="N11" s="29"/>
    </row>
    <row r="12" spans="1:14" ht="9" customHeight="1">
      <c r="A12" s="29"/>
      <c r="B12" s="32" t="s">
        <v>50</v>
      </c>
      <c r="C12" s="33" t="s">
        <v>53</v>
      </c>
      <c r="D12" s="34" t="s">
        <v>51</v>
      </c>
      <c r="E12" s="34" t="s">
        <v>52</v>
      </c>
      <c r="F12" s="35" t="s">
        <v>49</v>
      </c>
      <c r="G12" s="30"/>
      <c r="H12" s="30"/>
      <c r="I12" s="80"/>
      <c r="J12" s="81"/>
      <c r="K12" s="81"/>
      <c r="L12" s="81"/>
      <c r="M12" s="82"/>
      <c r="N12" s="29"/>
    </row>
    <row r="13" spans="1:14" ht="13.5" thickBot="1">
      <c r="A13" s="29"/>
      <c r="B13" s="9" t="e">
        <f>RATE(D13,E13,C13,F13,G11)</f>
        <v>#NUM!</v>
      </c>
      <c r="C13" s="10">
        <v>0</v>
      </c>
      <c r="D13" s="4">
        <v>0</v>
      </c>
      <c r="E13" s="5">
        <v>0</v>
      </c>
      <c r="F13" s="6">
        <v>0</v>
      </c>
      <c r="G13" s="31" t="s">
        <v>0</v>
      </c>
      <c r="H13" s="30"/>
      <c r="I13" s="80"/>
      <c r="J13" s="81"/>
      <c r="K13" s="81"/>
      <c r="L13" s="81"/>
      <c r="M13" s="82"/>
      <c r="N13" s="29"/>
    </row>
    <row r="14" spans="1:14" ht="13.5" thickBot="1">
      <c r="A14" s="29"/>
      <c r="B14" s="36"/>
      <c r="C14" s="36"/>
      <c r="D14" s="36"/>
      <c r="E14" s="36"/>
      <c r="F14" s="36"/>
      <c r="G14" s="31">
        <v>0</v>
      </c>
      <c r="H14" s="30"/>
      <c r="I14" s="80"/>
      <c r="J14" s="81"/>
      <c r="K14" s="81"/>
      <c r="L14" s="81"/>
      <c r="M14" s="82"/>
      <c r="N14" s="29"/>
    </row>
    <row r="15" spans="1:14" ht="9" customHeight="1">
      <c r="A15" s="29"/>
      <c r="B15" s="32" t="s">
        <v>52</v>
      </c>
      <c r="C15" s="33" t="s">
        <v>53</v>
      </c>
      <c r="D15" s="34" t="s">
        <v>51</v>
      </c>
      <c r="E15" s="34" t="s">
        <v>50</v>
      </c>
      <c r="F15" s="35" t="s">
        <v>49</v>
      </c>
      <c r="G15" s="30"/>
      <c r="H15" s="30"/>
      <c r="I15" s="80"/>
      <c r="J15" s="81"/>
      <c r="K15" s="81"/>
      <c r="L15" s="81"/>
      <c r="M15" s="82"/>
      <c r="N15" s="29"/>
    </row>
    <row r="16" spans="1:14" ht="13.5" thickBot="1">
      <c r="A16" s="29"/>
      <c r="B16" s="7" t="e">
        <f>PMT(E16,D16,C16,F16,G14)</f>
        <v>#DIV/0!</v>
      </c>
      <c r="C16" s="10">
        <v>0</v>
      </c>
      <c r="D16" s="4">
        <v>0</v>
      </c>
      <c r="E16" s="3">
        <v>0</v>
      </c>
      <c r="F16" s="6">
        <v>0</v>
      </c>
      <c r="G16" s="31" t="s">
        <v>0</v>
      </c>
      <c r="H16" s="30"/>
      <c r="I16" s="80"/>
      <c r="J16" s="81"/>
      <c r="K16" s="81"/>
      <c r="L16" s="81"/>
      <c r="M16" s="82"/>
      <c r="N16" s="29"/>
    </row>
    <row r="17" spans="1:14" ht="13.5" thickBot="1">
      <c r="A17" s="29"/>
      <c r="B17" s="36"/>
      <c r="C17" s="36"/>
      <c r="D17" s="36"/>
      <c r="E17" s="36"/>
      <c r="F17" s="36"/>
      <c r="G17" s="31">
        <v>0</v>
      </c>
      <c r="H17" s="30"/>
      <c r="I17" s="80"/>
      <c r="J17" s="81"/>
      <c r="K17" s="81"/>
      <c r="L17" s="81"/>
      <c r="M17" s="82"/>
      <c r="N17" s="29"/>
    </row>
    <row r="18" spans="1:14" ht="8.25" customHeight="1">
      <c r="A18" s="29"/>
      <c r="B18" s="32" t="s">
        <v>51</v>
      </c>
      <c r="C18" s="33" t="s">
        <v>50</v>
      </c>
      <c r="D18" s="34" t="s">
        <v>53</v>
      </c>
      <c r="E18" s="34" t="s">
        <v>52</v>
      </c>
      <c r="F18" s="35" t="s">
        <v>49</v>
      </c>
      <c r="G18" s="30"/>
      <c r="H18" s="30"/>
      <c r="I18" s="80"/>
      <c r="J18" s="81"/>
      <c r="K18" s="81"/>
      <c r="L18" s="81"/>
      <c r="M18" s="82"/>
      <c r="N18" s="29"/>
    </row>
    <row r="19" spans="1:14" ht="13.5" customHeight="1" thickBot="1">
      <c r="A19" s="29"/>
      <c r="B19" s="12" t="e">
        <f>NPER(C19,E19,D19,F19,G17)</f>
        <v>#DIV/0!</v>
      </c>
      <c r="C19" s="11">
        <v>0</v>
      </c>
      <c r="D19" s="5">
        <v>0</v>
      </c>
      <c r="E19" s="5">
        <v>0</v>
      </c>
      <c r="F19" s="6">
        <v>0</v>
      </c>
      <c r="G19" s="30"/>
      <c r="H19" s="30"/>
      <c r="I19" s="80"/>
      <c r="J19" s="81"/>
      <c r="K19" s="81"/>
      <c r="L19" s="81"/>
      <c r="M19" s="82"/>
      <c r="N19" s="29"/>
    </row>
    <row r="20" spans="1:14" ht="13.5" customHeight="1">
      <c r="A20" s="37"/>
      <c r="B20" s="29"/>
      <c r="C20" s="29"/>
      <c r="D20" s="29"/>
      <c r="E20" s="30"/>
      <c r="F20" s="30"/>
      <c r="G20" s="30"/>
      <c r="H20" s="30"/>
      <c r="I20" s="80"/>
      <c r="J20" s="81"/>
      <c r="K20" s="81"/>
      <c r="L20" s="81"/>
      <c r="M20" s="82"/>
      <c r="N20" s="37"/>
    </row>
    <row r="21" spans="1:14" ht="11.25" customHeight="1">
      <c r="A21" s="29"/>
      <c r="B21" s="2"/>
      <c r="C21" s="2"/>
      <c r="D21" s="2"/>
      <c r="E21" s="64"/>
      <c r="F21" s="64"/>
      <c r="G21" s="30"/>
      <c r="H21" s="39"/>
      <c r="I21" s="80"/>
      <c r="J21" s="81"/>
      <c r="K21" s="81"/>
      <c r="L21" s="81"/>
      <c r="M21" s="82"/>
      <c r="N21" s="29"/>
    </row>
    <row r="22" spans="1:14" ht="11.25" customHeight="1" thickBot="1">
      <c r="A22" s="29"/>
      <c r="B22" s="29"/>
      <c r="C22" s="29"/>
      <c r="D22" s="66" t="s">
        <v>3</v>
      </c>
      <c r="E22" s="67" t="s">
        <v>2</v>
      </c>
      <c r="F22" s="30"/>
      <c r="G22" s="30"/>
      <c r="H22" s="30"/>
      <c r="I22" s="83"/>
      <c r="J22" s="84"/>
      <c r="K22" s="84"/>
      <c r="L22" s="84"/>
      <c r="M22" s="85"/>
      <c r="N22" s="29"/>
    </row>
    <row r="23" spans="1:14" ht="9" customHeight="1">
      <c r="A23" s="2"/>
      <c r="C23" s="29"/>
      <c r="D23" s="65" t="s">
        <v>65</v>
      </c>
      <c r="E23" s="30"/>
      <c r="F23" s="40"/>
      <c r="I23" s="63"/>
      <c r="J23" s="63"/>
      <c r="K23" s="63"/>
      <c r="L23" s="63"/>
      <c r="M23" s="63"/>
    </row>
    <row r="24" spans="1:14" ht="11.25" customHeight="1">
      <c r="B24" s="71" t="s">
        <v>61</v>
      </c>
      <c r="C24" s="71"/>
      <c r="D24" s="71"/>
      <c r="E24" s="71"/>
      <c r="F24" s="71"/>
      <c r="H24" s="64"/>
      <c r="I24" s="64"/>
      <c r="J24" s="64"/>
      <c r="K24" s="2"/>
      <c r="L24" s="2"/>
      <c r="M24" s="2"/>
      <c r="N24" s="2"/>
    </row>
  </sheetData>
  <sheetProtection password="DE29" sheet="1" objects="1" scenarios="1"/>
  <mergeCells count="7">
    <mergeCell ref="B24:F24"/>
    <mergeCell ref="I2:M2"/>
    <mergeCell ref="I3:M3"/>
    <mergeCell ref="B2:F2"/>
    <mergeCell ref="C5:E5"/>
    <mergeCell ref="C4:E4"/>
    <mergeCell ref="I4:M22"/>
  </mergeCells>
  <conditionalFormatting sqref="B19">
    <cfRule type="cellIs" dxfId="1" priority="1" operator="lessThan">
      <formula>0</formula>
    </cfRule>
  </conditionalFormatting>
  <hyperlinks>
    <hyperlink ref="E22" r:id="rId1"/>
  </hyperlinks>
  <pageMargins left="0.78740157480314965" right="0.78740157480314965" top="0.98425196850393704" bottom="0.98425196850393704" header="0.51181102362204722" footer="0.51181102362204722"/>
  <pageSetup paperSize="9" orientation="landscape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view="pageBreakPreview" zoomScaleSheetLayoutView="100" workbookViewId="0">
      <selection activeCell="B2" sqref="B2:G2"/>
    </sheetView>
  </sheetViews>
  <sheetFormatPr defaultRowHeight="12.75"/>
  <cols>
    <col min="1" max="1" width="6.5703125" customWidth="1"/>
    <col min="2" max="7" width="18.7109375" customWidth="1"/>
    <col min="8" max="8" width="9" customWidth="1"/>
    <col min="9" max="9" width="8" customWidth="1"/>
    <col min="13" max="13" width="9.140625" customWidth="1"/>
    <col min="14" max="14" width="2.7109375" customWidth="1"/>
  </cols>
  <sheetData>
    <row r="1" spans="1:14" ht="8.25" customHeight="1" thickBo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6.5" thickBot="1">
      <c r="A2" s="29"/>
      <c r="B2" s="91" t="s">
        <v>57</v>
      </c>
      <c r="C2" s="92"/>
      <c r="D2" s="92"/>
      <c r="E2" s="92"/>
      <c r="F2" s="92"/>
      <c r="G2" s="93"/>
      <c r="H2" s="29"/>
      <c r="I2" s="29"/>
      <c r="J2" s="88" t="s">
        <v>1</v>
      </c>
      <c r="K2" s="89"/>
      <c r="L2" s="89"/>
      <c r="M2" s="90"/>
      <c r="N2" s="29"/>
    </row>
    <row r="3" spans="1:14" ht="5.0999999999999996" customHeight="1" thickBot="1">
      <c r="A3" s="29"/>
      <c r="B3" s="101"/>
      <c r="C3" s="102"/>
      <c r="D3" s="102"/>
      <c r="E3" s="102"/>
      <c r="F3" s="102"/>
      <c r="G3" s="103"/>
      <c r="H3" s="29"/>
      <c r="I3" s="29"/>
      <c r="J3" s="94" t="s">
        <v>68</v>
      </c>
      <c r="K3" s="95"/>
      <c r="L3" s="95"/>
      <c r="M3" s="96"/>
      <c r="N3" s="29"/>
    </row>
    <row r="4" spans="1:14" ht="38.1" customHeight="1">
      <c r="A4" s="29"/>
      <c r="B4" s="41" t="s">
        <v>5</v>
      </c>
      <c r="C4" s="42" t="s">
        <v>6</v>
      </c>
      <c r="D4" s="42" t="s">
        <v>7</v>
      </c>
      <c r="E4" s="42" t="s">
        <v>8</v>
      </c>
      <c r="F4" s="42" t="s">
        <v>9</v>
      </c>
      <c r="G4" s="43" t="s">
        <v>10</v>
      </c>
      <c r="H4" s="29"/>
      <c r="I4" s="29"/>
      <c r="J4" s="97"/>
      <c r="K4" s="95"/>
      <c r="L4" s="95"/>
      <c r="M4" s="96"/>
      <c r="N4" s="29"/>
    </row>
    <row r="5" spans="1:14" ht="15.75" thickBot="1">
      <c r="A5" s="29"/>
      <c r="B5" s="13">
        <v>0</v>
      </c>
      <c r="C5" s="19">
        <f>(POWER((1+$B5),(1/360)))-1</f>
        <v>0</v>
      </c>
      <c r="D5" s="19">
        <f>(POWER((1+$B5),(1/12)))-1</f>
        <v>0</v>
      </c>
      <c r="E5" s="19">
        <f>(POWER((1+$B5),(1/6)))-1</f>
        <v>0</v>
      </c>
      <c r="F5" s="19">
        <f>(POWER((1+$B5),(1/4)))-1</f>
        <v>0</v>
      </c>
      <c r="G5" s="20">
        <f>(POWER((1+$B5),(1/2)))-1</f>
        <v>0</v>
      </c>
      <c r="H5" s="29"/>
      <c r="I5" s="29"/>
      <c r="J5" s="97"/>
      <c r="K5" s="95"/>
      <c r="L5" s="95"/>
      <c r="M5" s="96"/>
      <c r="N5" s="29"/>
    </row>
    <row r="6" spans="1:14" ht="5.0999999999999996" customHeight="1" thickBot="1">
      <c r="A6" s="29"/>
      <c r="B6" s="104"/>
      <c r="C6" s="105"/>
      <c r="D6" s="105"/>
      <c r="E6" s="105"/>
      <c r="F6" s="105"/>
      <c r="G6" s="106"/>
      <c r="H6" s="29"/>
      <c r="I6" s="29"/>
      <c r="J6" s="97"/>
      <c r="K6" s="95"/>
      <c r="L6" s="95"/>
      <c r="M6" s="96"/>
      <c r="N6" s="29"/>
    </row>
    <row r="7" spans="1:14" ht="38.1" customHeight="1">
      <c r="A7" s="29"/>
      <c r="B7" s="41" t="s">
        <v>11</v>
      </c>
      <c r="C7" s="44" t="s">
        <v>6</v>
      </c>
      <c r="D7" s="44" t="s">
        <v>7</v>
      </c>
      <c r="E7" s="44" t="s">
        <v>8</v>
      </c>
      <c r="F7" s="44" t="s">
        <v>9</v>
      </c>
      <c r="G7" s="45" t="s">
        <v>12</v>
      </c>
      <c r="H7" s="29"/>
      <c r="I7" s="29"/>
      <c r="J7" s="97"/>
      <c r="K7" s="95"/>
      <c r="L7" s="95"/>
      <c r="M7" s="96"/>
      <c r="N7" s="29"/>
    </row>
    <row r="8" spans="1:14" ht="15.75" thickBot="1">
      <c r="A8" s="29"/>
      <c r="B8" s="13">
        <v>0</v>
      </c>
      <c r="C8" s="19">
        <f>(POWER((1+$B8),(1/180)))-1</f>
        <v>0</v>
      </c>
      <c r="D8" s="19">
        <f>(POWER((1+$B8),(1/6)))-1</f>
        <v>0</v>
      </c>
      <c r="E8" s="19">
        <f>(POWER((1+$B8),(1/3)))-1</f>
        <v>0</v>
      </c>
      <c r="F8" s="19">
        <f>(POWER((1+$B8),(1/2)))-1</f>
        <v>0</v>
      </c>
      <c r="G8" s="20">
        <f>(POWER((1+$B8),2))-1</f>
        <v>0</v>
      </c>
      <c r="H8" s="29"/>
      <c r="I8" s="29"/>
      <c r="J8" s="97"/>
      <c r="K8" s="95"/>
      <c r="L8" s="95"/>
      <c r="M8" s="96"/>
      <c r="N8" s="29"/>
    </row>
    <row r="9" spans="1:14" ht="5.0999999999999996" customHeight="1" thickBot="1">
      <c r="A9" s="29"/>
      <c r="B9" s="104"/>
      <c r="C9" s="105"/>
      <c r="D9" s="105"/>
      <c r="E9" s="105"/>
      <c r="F9" s="105"/>
      <c r="G9" s="106"/>
      <c r="H9" s="29"/>
      <c r="I9" s="29"/>
      <c r="J9" s="97"/>
      <c r="K9" s="95"/>
      <c r="L9" s="95"/>
      <c r="M9" s="96"/>
      <c r="N9" s="29"/>
    </row>
    <row r="10" spans="1:14" ht="38.1" customHeight="1">
      <c r="A10" s="29"/>
      <c r="B10" s="41" t="s">
        <v>13</v>
      </c>
      <c r="C10" s="44" t="s">
        <v>6</v>
      </c>
      <c r="D10" s="44" t="s">
        <v>7</v>
      </c>
      <c r="E10" s="44" t="s">
        <v>8</v>
      </c>
      <c r="F10" s="44" t="s">
        <v>10</v>
      </c>
      <c r="G10" s="45" t="s">
        <v>12</v>
      </c>
      <c r="H10" s="29"/>
      <c r="I10" s="29"/>
      <c r="J10" s="97"/>
      <c r="K10" s="95"/>
      <c r="L10" s="95"/>
      <c r="M10" s="96"/>
      <c r="N10" s="29"/>
    </row>
    <row r="11" spans="1:14" ht="15.75" thickBot="1">
      <c r="A11" s="29"/>
      <c r="B11" s="13">
        <v>0</v>
      </c>
      <c r="C11" s="19">
        <f>(POWER((1+$B11),(1/90)))-1</f>
        <v>0</v>
      </c>
      <c r="D11" s="19">
        <f>(POWER((1+$B11),(1/3)))-1</f>
        <v>0</v>
      </c>
      <c r="E11" s="19">
        <f>(POWER((1+$B11),(1/1.5)))-1</f>
        <v>0</v>
      </c>
      <c r="F11" s="19">
        <f>(POWER((1+$B11),2))-1</f>
        <v>0</v>
      </c>
      <c r="G11" s="20">
        <f>(POWER((1+$B11),4))-1</f>
        <v>0</v>
      </c>
      <c r="H11" s="29"/>
      <c r="I11" s="29"/>
      <c r="J11" s="97"/>
      <c r="K11" s="95"/>
      <c r="L11" s="95"/>
      <c r="M11" s="96"/>
      <c r="N11" s="29"/>
    </row>
    <row r="12" spans="1:14" ht="5.0999999999999996" customHeight="1" thickBot="1">
      <c r="A12" s="29"/>
      <c r="B12" s="104"/>
      <c r="C12" s="105"/>
      <c r="D12" s="105"/>
      <c r="E12" s="105"/>
      <c r="F12" s="105"/>
      <c r="G12" s="106"/>
      <c r="H12" s="29"/>
      <c r="I12" s="29"/>
      <c r="J12" s="97"/>
      <c r="K12" s="95"/>
      <c r="L12" s="95"/>
      <c r="M12" s="96"/>
      <c r="N12" s="29"/>
    </row>
    <row r="13" spans="1:14" ht="36">
      <c r="A13" s="29"/>
      <c r="B13" s="41" t="s">
        <v>14</v>
      </c>
      <c r="C13" s="44" t="s">
        <v>6</v>
      </c>
      <c r="D13" s="44" t="s">
        <v>7</v>
      </c>
      <c r="E13" s="44" t="s">
        <v>9</v>
      </c>
      <c r="F13" s="44" t="s">
        <v>10</v>
      </c>
      <c r="G13" s="45" t="s">
        <v>12</v>
      </c>
      <c r="H13" s="29"/>
      <c r="I13" s="29"/>
      <c r="J13" s="97"/>
      <c r="K13" s="95"/>
      <c r="L13" s="95"/>
      <c r="M13" s="96"/>
      <c r="N13" s="29"/>
    </row>
    <row r="14" spans="1:14" ht="15.75" thickBot="1">
      <c r="A14" s="29"/>
      <c r="B14" s="13">
        <v>0</v>
      </c>
      <c r="C14" s="19">
        <f>(POWER((1+$B14),(1/60)))-1</f>
        <v>0</v>
      </c>
      <c r="D14" s="19">
        <f>(POWER((1+$B14),(1/2)))-1</f>
        <v>0</v>
      </c>
      <c r="E14" s="19">
        <f>(POWER((1+$B14),1.5))-1</f>
        <v>0</v>
      </c>
      <c r="F14" s="19">
        <f>(POWER((1+$B14),3))-1</f>
        <v>0</v>
      </c>
      <c r="G14" s="20">
        <f>(POWER((1+$B14),6))-1</f>
        <v>0</v>
      </c>
      <c r="H14" s="29"/>
      <c r="I14" s="29"/>
      <c r="J14" s="97"/>
      <c r="K14" s="95"/>
      <c r="L14" s="95"/>
      <c r="M14" s="96"/>
      <c r="N14" s="29"/>
    </row>
    <row r="15" spans="1:14" ht="5.0999999999999996" customHeight="1" thickBot="1">
      <c r="A15" s="29"/>
      <c r="B15" s="104"/>
      <c r="C15" s="105"/>
      <c r="D15" s="105"/>
      <c r="E15" s="105"/>
      <c r="F15" s="105"/>
      <c r="G15" s="106"/>
      <c r="H15" s="29"/>
      <c r="I15" s="29"/>
      <c r="J15" s="97"/>
      <c r="K15" s="95"/>
      <c r="L15" s="95"/>
      <c r="M15" s="96"/>
      <c r="N15" s="29"/>
    </row>
    <row r="16" spans="1:14" ht="36">
      <c r="A16" s="29"/>
      <c r="B16" s="41" t="s">
        <v>15</v>
      </c>
      <c r="C16" s="44" t="s">
        <v>8</v>
      </c>
      <c r="D16" s="44" t="s">
        <v>9</v>
      </c>
      <c r="E16" s="44" t="s">
        <v>10</v>
      </c>
      <c r="F16" s="44" t="s">
        <v>12</v>
      </c>
      <c r="G16" s="45" t="s">
        <v>6</v>
      </c>
      <c r="H16" s="29"/>
      <c r="I16" s="29"/>
      <c r="J16" s="97"/>
      <c r="K16" s="95"/>
      <c r="L16" s="95"/>
      <c r="M16" s="96"/>
      <c r="N16" s="29"/>
    </row>
    <row r="17" spans="1:14" ht="15.75" thickBot="1">
      <c r="A17" s="29"/>
      <c r="B17" s="13">
        <v>0</v>
      </c>
      <c r="C17" s="19">
        <f>(POWER((1+$B17),2))-1</f>
        <v>0</v>
      </c>
      <c r="D17" s="19">
        <f>(POWER((1+$B17),3))-1</f>
        <v>0</v>
      </c>
      <c r="E17" s="19">
        <f>(POWER((1+$B17),6))-1</f>
        <v>0</v>
      </c>
      <c r="F17" s="19">
        <f>(POWER((1+$B17),12))-1</f>
        <v>0</v>
      </c>
      <c r="G17" s="20">
        <f>(POWER((1+$B17),(1/30)))-1</f>
        <v>0</v>
      </c>
      <c r="H17" s="29"/>
      <c r="I17" s="29"/>
      <c r="J17" s="97"/>
      <c r="K17" s="95"/>
      <c r="L17" s="95"/>
      <c r="M17" s="96"/>
      <c r="N17" s="29"/>
    </row>
    <row r="18" spans="1:14" ht="5.0999999999999996" customHeight="1" thickBot="1">
      <c r="A18" s="29"/>
      <c r="B18" s="104"/>
      <c r="C18" s="105"/>
      <c r="D18" s="105"/>
      <c r="E18" s="105"/>
      <c r="F18" s="105"/>
      <c r="G18" s="106"/>
      <c r="H18" s="29"/>
      <c r="I18" s="29"/>
      <c r="J18" s="97"/>
      <c r="K18" s="95"/>
      <c r="L18" s="95"/>
      <c r="M18" s="96"/>
      <c r="N18" s="29"/>
    </row>
    <row r="19" spans="1:14" ht="36">
      <c r="A19" s="29"/>
      <c r="B19" s="41" t="s">
        <v>16</v>
      </c>
      <c r="C19" s="44" t="s">
        <v>7</v>
      </c>
      <c r="D19" s="44" t="s">
        <v>8</v>
      </c>
      <c r="E19" s="44" t="s">
        <v>9</v>
      </c>
      <c r="F19" s="44" t="s">
        <v>10</v>
      </c>
      <c r="G19" s="45" t="s">
        <v>12</v>
      </c>
      <c r="H19" s="29"/>
      <c r="I19" s="29"/>
      <c r="J19" s="97"/>
      <c r="K19" s="95"/>
      <c r="L19" s="95"/>
      <c r="M19" s="96"/>
      <c r="N19" s="29"/>
    </row>
    <row r="20" spans="1:14" ht="15.75" thickBot="1">
      <c r="A20" s="29"/>
      <c r="B20" s="14">
        <v>0</v>
      </c>
      <c r="C20" s="19">
        <f>(POWER((1+$B20),30))-1</f>
        <v>0</v>
      </c>
      <c r="D20" s="19">
        <f>(POWER((1+$B20),60))-1</f>
        <v>0</v>
      </c>
      <c r="E20" s="19">
        <f>(POWER((1+$B20),90))-1</f>
        <v>0</v>
      </c>
      <c r="F20" s="19">
        <f>(POWER((1+$B20),180))-1</f>
        <v>0</v>
      </c>
      <c r="G20" s="20">
        <f>(POWER((1+$B20),360))-1</f>
        <v>0</v>
      </c>
      <c r="H20" s="29"/>
      <c r="I20" s="29"/>
      <c r="J20" s="98"/>
      <c r="K20" s="99"/>
      <c r="L20" s="99"/>
      <c r="M20" s="100"/>
      <c r="N20" s="29"/>
    </row>
    <row r="21" spans="1:14">
      <c r="A21" s="29"/>
      <c r="B21" s="29"/>
      <c r="C21" s="29"/>
      <c r="D21" s="68"/>
      <c r="E21" s="54" t="s">
        <v>3</v>
      </c>
      <c r="F21" s="15" t="s">
        <v>2</v>
      </c>
      <c r="G21" s="29"/>
      <c r="H21" s="29"/>
      <c r="I21" s="29"/>
      <c r="J21" s="29"/>
      <c r="K21" s="29"/>
      <c r="L21" s="29"/>
      <c r="M21" s="29"/>
      <c r="N21" s="29"/>
    </row>
    <row r="22" spans="1:14">
      <c r="A22" s="29"/>
      <c r="B22" s="87" t="s">
        <v>67</v>
      </c>
      <c r="C22" s="87"/>
      <c r="D22" s="87"/>
      <c r="E22" s="87"/>
      <c r="F22" s="87"/>
      <c r="G22" s="29"/>
      <c r="H22" s="29"/>
      <c r="I22" s="29"/>
      <c r="J22" s="29"/>
      <c r="K22" s="29"/>
      <c r="L22" s="29"/>
      <c r="M22" s="29"/>
      <c r="N22" s="29"/>
    </row>
    <row r="23" spans="1:14">
      <c r="A23" s="29"/>
      <c r="B23" s="86" t="s">
        <v>60</v>
      </c>
      <c r="C23" s="86"/>
      <c r="D23" s="86"/>
      <c r="E23" s="86"/>
      <c r="F23" s="86"/>
      <c r="G23" s="86"/>
      <c r="H23" s="29"/>
      <c r="I23" s="29"/>
      <c r="J23" s="29"/>
      <c r="K23" s="29"/>
      <c r="L23" s="29"/>
      <c r="M23" s="29"/>
      <c r="N23" s="29"/>
    </row>
  </sheetData>
  <sheetProtection password="DE29" sheet="1" objects="1" scenarios="1"/>
  <mergeCells count="11">
    <mergeCell ref="B23:G23"/>
    <mergeCell ref="B22:F22"/>
    <mergeCell ref="J2:M2"/>
    <mergeCell ref="B2:G2"/>
    <mergeCell ref="J3:M20"/>
    <mergeCell ref="B3:G3"/>
    <mergeCell ref="B6:G6"/>
    <mergeCell ref="B9:G9"/>
    <mergeCell ref="B12:G12"/>
    <mergeCell ref="B15:G15"/>
    <mergeCell ref="B18:G18"/>
  </mergeCells>
  <hyperlinks>
    <hyperlink ref="F21" r:id="rId1"/>
  </hyperlinks>
  <pageMargins left="0.51181102362204722" right="0.51181102362204722" top="0.78740157480314965" bottom="0.78740157480314965" header="0.31496062992125984" footer="0.31496062992125984"/>
  <pageSetup paperSize="9" scale="79" orientation="landscape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3"/>
  <sheetViews>
    <sheetView view="pageBreakPreview" zoomScaleSheetLayoutView="100" workbookViewId="0">
      <selection activeCell="F2" sqref="F2:H2"/>
    </sheetView>
  </sheetViews>
  <sheetFormatPr defaultRowHeight="12.75"/>
  <cols>
    <col min="1" max="1" width="1.7109375" customWidth="1"/>
    <col min="2" max="2" width="18.7109375" customWidth="1"/>
    <col min="3" max="3" width="11" bestFit="1" customWidth="1"/>
    <col min="4" max="4" width="10.140625" bestFit="1" customWidth="1"/>
    <col min="5" max="11" width="9.85546875" customWidth="1"/>
    <col min="12" max="12" width="10.140625" customWidth="1"/>
    <col min="13" max="13" width="10.42578125" customWidth="1"/>
    <col min="14" max="14" width="10.28515625" customWidth="1"/>
    <col min="15" max="15" width="2.5703125" customWidth="1"/>
    <col min="16" max="16" width="7" customWidth="1"/>
    <col min="17" max="17" width="7.7109375" customWidth="1"/>
    <col min="20" max="20" width="2.28515625" customWidth="1"/>
  </cols>
  <sheetData>
    <row r="1" spans="1:20" ht="6" customHeight="1" thickBo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ht="12.75" customHeight="1" thickBot="1">
      <c r="A2" s="29"/>
      <c r="B2" s="29"/>
      <c r="C2" s="29"/>
      <c r="D2" s="29"/>
      <c r="E2" s="29"/>
      <c r="F2" s="110" t="s">
        <v>62</v>
      </c>
      <c r="G2" s="110"/>
      <c r="H2" s="110"/>
      <c r="I2" s="29"/>
      <c r="J2" s="29"/>
      <c r="K2" s="29"/>
      <c r="L2" s="29"/>
      <c r="M2" s="29"/>
      <c r="N2" s="29"/>
      <c r="O2" s="29"/>
      <c r="P2" s="107" t="s">
        <v>1</v>
      </c>
      <c r="Q2" s="108"/>
      <c r="R2" s="108"/>
      <c r="S2" s="109"/>
      <c r="T2" s="29"/>
    </row>
    <row r="3" spans="1:20" ht="25.5">
      <c r="A3" s="29"/>
      <c r="B3" s="46" t="s">
        <v>43</v>
      </c>
      <c r="C3" s="47" t="s">
        <v>44</v>
      </c>
      <c r="D3" s="48" t="s">
        <v>45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94" t="s">
        <v>69</v>
      </c>
      <c r="Q3" s="95"/>
      <c r="R3" s="95"/>
      <c r="S3" s="96"/>
      <c r="T3" s="29"/>
    </row>
    <row r="4" spans="1:20" ht="18" customHeight="1" thickBot="1">
      <c r="A4" s="29"/>
      <c r="B4" s="24">
        <f>C4+D4+(C4*D4)</f>
        <v>0</v>
      </c>
      <c r="C4" s="25">
        <v>0</v>
      </c>
      <c r="D4" s="26">
        <v>0</v>
      </c>
      <c r="E4" s="29"/>
      <c r="F4" s="49"/>
      <c r="G4" s="29"/>
      <c r="H4" s="29"/>
      <c r="I4" s="29"/>
      <c r="J4" s="29"/>
      <c r="K4" s="29"/>
      <c r="L4" s="29"/>
      <c r="M4" s="29"/>
      <c r="N4" s="29"/>
      <c r="O4" s="29"/>
      <c r="P4" s="97"/>
      <c r="Q4" s="95"/>
      <c r="R4" s="95"/>
      <c r="S4" s="96"/>
      <c r="T4" s="29"/>
    </row>
    <row r="5" spans="1:20" ht="6" customHeight="1" thickBot="1">
      <c r="A5" s="29"/>
      <c r="B5" s="50"/>
      <c r="C5" s="50"/>
      <c r="D5" s="50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97"/>
      <c r="Q5" s="95"/>
      <c r="R5" s="95"/>
      <c r="S5" s="96"/>
      <c r="T5" s="29"/>
    </row>
    <row r="6" spans="1:20" ht="25.5">
      <c r="A6" s="29"/>
      <c r="B6" s="46" t="s">
        <v>44</v>
      </c>
      <c r="C6" s="47" t="s">
        <v>43</v>
      </c>
      <c r="D6" s="48" t="s">
        <v>45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97"/>
      <c r="Q6" s="95"/>
      <c r="R6" s="95"/>
      <c r="S6" s="96"/>
      <c r="T6" s="29"/>
    </row>
    <row r="7" spans="1:20" ht="18" customHeight="1" thickBot="1">
      <c r="A7" s="29"/>
      <c r="B7" s="24">
        <f>(C7-D7)/(1+D7)</f>
        <v>0</v>
      </c>
      <c r="C7" s="25">
        <v>0</v>
      </c>
      <c r="D7" s="26">
        <v>0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97"/>
      <c r="Q7" s="95"/>
      <c r="R7" s="95"/>
      <c r="S7" s="96"/>
      <c r="T7" s="29"/>
    </row>
    <row r="8" spans="1:20" ht="6" customHeight="1" thickBot="1">
      <c r="A8" s="29"/>
      <c r="B8" s="50"/>
      <c r="C8" s="50"/>
      <c r="D8" s="50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97"/>
      <c r="Q8" s="95"/>
      <c r="R8" s="95"/>
      <c r="S8" s="96"/>
      <c r="T8" s="29"/>
    </row>
    <row r="9" spans="1:20" ht="25.5">
      <c r="A9" s="29"/>
      <c r="B9" s="46" t="s">
        <v>45</v>
      </c>
      <c r="C9" s="47" t="s">
        <v>43</v>
      </c>
      <c r="D9" s="48" t="s">
        <v>44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97"/>
      <c r="Q9" s="95"/>
      <c r="R9" s="95"/>
      <c r="S9" s="96"/>
      <c r="T9" s="29"/>
    </row>
    <row r="10" spans="1:20" ht="18" customHeight="1" thickBot="1">
      <c r="A10" s="29"/>
      <c r="B10" s="24">
        <f>(C10-D10)/(1+D10)</f>
        <v>0</v>
      </c>
      <c r="C10" s="25">
        <v>0</v>
      </c>
      <c r="D10" s="26">
        <v>0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97"/>
      <c r="Q10" s="95"/>
      <c r="R10" s="95"/>
      <c r="S10" s="96"/>
      <c r="T10" s="29"/>
    </row>
    <row r="11" spans="1:20" ht="18" customHeight="1" thickBo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97"/>
      <c r="Q11" s="95"/>
      <c r="R11" s="95"/>
      <c r="S11" s="96"/>
      <c r="T11" s="29"/>
    </row>
    <row r="12" spans="1:20" ht="33" customHeight="1">
      <c r="A12" s="29"/>
      <c r="B12" s="51" t="s">
        <v>30</v>
      </c>
      <c r="C12" s="52" t="s">
        <v>31</v>
      </c>
      <c r="D12" s="52" t="s">
        <v>32</v>
      </c>
      <c r="E12" s="52" t="s">
        <v>33</v>
      </c>
      <c r="F12" s="52" t="s">
        <v>34</v>
      </c>
      <c r="G12" s="52" t="s">
        <v>35</v>
      </c>
      <c r="H12" s="52" t="s">
        <v>36</v>
      </c>
      <c r="I12" s="52" t="s">
        <v>37</v>
      </c>
      <c r="J12" s="52" t="s">
        <v>38</v>
      </c>
      <c r="K12" s="52" t="s">
        <v>39</v>
      </c>
      <c r="L12" s="52" t="s">
        <v>40</v>
      </c>
      <c r="M12" s="52" t="s">
        <v>41</v>
      </c>
      <c r="N12" s="53" t="s">
        <v>42</v>
      </c>
      <c r="O12" s="29"/>
      <c r="P12" s="97"/>
      <c r="Q12" s="95"/>
      <c r="R12" s="95"/>
      <c r="S12" s="96"/>
      <c r="T12" s="29"/>
    </row>
    <row r="13" spans="1:20" ht="18" customHeight="1" thickBot="1">
      <c r="A13" s="29"/>
      <c r="B13" s="21">
        <f>((1+C13)*(1+D13)*(1+E13)*(1+F13)*(1+G13)*(1+H13)*(1+I13)*(1+J13)*(1+K13)*(1+L13)*(1+M13)*(1+N13))-1</f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16">
        <v>0</v>
      </c>
      <c r="O13" s="29"/>
      <c r="P13" s="97"/>
      <c r="Q13" s="95"/>
      <c r="R13" s="95"/>
      <c r="S13" s="96"/>
      <c r="T13" s="29"/>
    </row>
    <row r="14" spans="1:20" ht="4.5" customHeight="1" thickBo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97"/>
      <c r="Q14" s="95"/>
      <c r="R14" s="95"/>
      <c r="S14" s="96"/>
      <c r="T14" s="29"/>
    </row>
    <row r="15" spans="1:20" ht="33" customHeight="1">
      <c r="A15" s="29"/>
      <c r="B15" s="51" t="s">
        <v>29</v>
      </c>
      <c r="C15" s="52" t="s">
        <v>17</v>
      </c>
      <c r="D15" s="52" t="s">
        <v>18</v>
      </c>
      <c r="E15" s="52" t="s">
        <v>19</v>
      </c>
      <c r="F15" s="52" t="s">
        <v>20</v>
      </c>
      <c r="G15" s="52" t="s">
        <v>21</v>
      </c>
      <c r="H15" s="52" t="s">
        <v>22</v>
      </c>
      <c r="I15" s="52" t="s">
        <v>23</v>
      </c>
      <c r="J15" s="52" t="s">
        <v>24</v>
      </c>
      <c r="K15" s="52" t="s">
        <v>25</v>
      </c>
      <c r="L15" s="52" t="s">
        <v>26</v>
      </c>
      <c r="M15" s="52" t="s">
        <v>27</v>
      </c>
      <c r="N15" s="53" t="s">
        <v>28</v>
      </c>
      <c r="O15" s="29"/>
      <c r="P15" s="97"/>
      <c r="Q15" s="95"/>
      <c r="R15" s="95"/>
      <c r="S15" s="96"/>
      <c r="T15" s="29"/>
    </row>
    <row r="16" spans="1:20" ht="18" customHeight="1" thickBot="1">
      <c r="A16" s="29"/>
      <c r="B16" s="21">
        <f>((1+C16)*(1+D16)*(1+E16)*(1+F16)*(1+G16)*(1+H16)*(1+I16)*(1+J16)*(1+K16)*(1+L16)*(1+M16)*(1+N16))-1</f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16">
        <v>0</v>
      </c>
      <c r="O16" s="29"/>
      <c r="P16" s="97"/>
      <c r="Q16" s="95"/>
      <c r="R16" s="95"/>
      <c r="S16" s="96"/>
      <c r="T16" s="29"/>
    </row>
    <row r="17" spans="1:21" ht="18" customHeight="1" thickBo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97"/>
      <c r="Q17" s="95"/>
      <c r="R17" s="95"/>
      <c r="S17" s="96"/>
      <c r="T17" s="29"/>
    </row>
    <row r="18" spans="1:21" ht="38.25">
      <c r="A18" s="29"/>
      <c r="B18" s="51" t="s">
        <v>48</v>
      </c>
      <c r="C18" s="47" t="s">
        <v>46</v>
      </c>
      <c r="D18" s="48" t="s">
        <v>47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97"/>
      <c r="Q18" s="95"/>
      <c r="R18" s="95"/>
      <c r="S18" s="96"/>
      <c r="T18" s="29"/>
    </row>
    <row r="19" spans="1:21" ht="18.75" customHeight="1" thickBot="1">
      <c r="A19" s="29"/>
      <c r="B19" s="21" t="e">
        <f>(D19/C19)-1</f>
        <v>#DIV/0!</v>
      </c>
      <c r="C19" s="17">
        <v>0</v>
      </c>
      <c r="D19" s="18">
        <v>0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97"/>
      <c r="Q19" s="95"/>
      <c r="R19" s="95"/>
      <c r="S19" s="96"/>
      <c r="T19" s="29"/>
    </row>
    <row r="20" spans="1:21" ht="6.75" customHeight="1" thickBo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98"/>
      <c r="Q20" s="99"/>
      <c r="R20" s="99"/>
      <c r="S20" s="100"/>
      <c r="T20" s="29"/>
    </row>
    <row r="21" spans="1:21">
      <c r="A21" s="29"/>
      <c r="B21" s="29"/>
      <c r="C21" s="29"/>
      <c r="D21" s="29"/>
      <c r="E21" s="29"/>
      <c r="F21" s="29"/>
      <c r="G21" s="29"/>
      <c r="H21" s="38"/>
      <c r="I21" s="54" t="s">
        <v>3</v>
      </c>
      <c r="J21" s="15" t="s">
        <v>2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1">
      <c r="A22" s="29"/>
      <c r="B22" s="29"/>
      <c r="C22" s="29"/>
      <c r="D22" s="29"/>
      <c r="E22" s="29"/>
      <c r="F22" s="29"/>
      <c r="G22" s="29"/>
      <c r="H22" s="70" t="s">
        <v>67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"/>
    </row>
    <row r="23" spans="1:21">
      <c r="A23" s="2"/>
      <c r="B23" s="2"/>
      <c r="C23" s="86" t="s">
        <v>60</v>
      </c>
      <c r="D23" s="86"/>
      <c r="E23" s="86"/>
      <c r="F23" s="86"/>
      <c r="G23" s="86"/>
      <c r="H23" s="86"/>
      <c r="I23" s="86"/>
      <c r="J23" s="86"/>
      <c r="K23" s="86"/>
      <c r="L23" s="86"/>
      <c r="M23" s="2"/>
      <c r="N23" s="2"/>
      <c r="O23" s="2"/>
      <c r="P23" s="2"/>
      <c r="Q23" s="2"/>
      <c r="R23" s="2"/>
      <c r="S23" s="2"/>
      <c r="T23" s="2"/>
    </row>
  </sheetData>
  <sheetProtection password="DE29" sheet="1" objects="1" scenarios="1"/>
  <mergeCells count="4">
    <mergeCell ref="P2:S2"/>
    <mergeCell ref="P3:S20"/>
    <mergeCell ref="C23:L23"/>
    <mergeCell ref="F2:H2"/>
  </mergeCells>
  <hyperlinks>
    <hyperlink ref="J21" r:id="rId1"/>
  </hyperlinks>
  <pageMargins left="0.51181102362204722" right="0.51181102362204722" top="0.78740157480314965" bottom="0.78740157480314965" header="0.31496062992125984" footer="0.31496062992125984"/>
  <pageSetup paperSize="9" scale="77" orientation="landscape" horizontalDpi="1200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view="pageBreakPreview" zoomScale="130" zoomScaleSheetLayoutView="130" workbookViewId="0">
      <selection activeCell="C5" sqref="C5:E5"/>
    </sheetView>
  </sheetViews>
  <sheetFormatPr defaultRowHeight="12.75"/>
  <cols>
    <col min="1" max="1" width="2.5703125" customWidth="1"/>
    <col min="2" max="2" width="19.7109375" customWidth="1"/>
    <col min="3" max="5" width="16.7109375" customWidth="1"/>
    <col min="6" max="6" width="19.85546875" customWidth="1"/>
    <col min="7" max="7" width="4.42578125" customWidth="1"/>
    <col min="11" max="11" width="8.5703125" customWidth="1"/>
    <col min="12" max="12" width="3.7109375" customWidth="1"/>
  </cols>
  <sheetData>
    <row r="1" spans="1:12" ht="5.25" customHeight="1" thickBot="1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29"/>
    </row>
    <row r="2" spans="1:12" ht="15.75">
      <c r="A2" s="55"/>
      <c r="B2" s="29"/>
      <c r="C2" s="29"/>
      <c r="D2" s="29"/>
      <c r="E2" s="29"/>
      <c r="F2" s="29"/>
      <c r="G2" s="55"/>
      <c r="H2" s="111" t="s">
        <v>1</v>
      </c>
      <c r="I2" s="112"/>
      <c r="J2" s="112"/>
      <c r="K2" s="113"/>
      <c r="L2" s="29"/>
    </row>
    <row r="3" spans="1:12" ht="12.75" customHeight="1">
      <c r="A3" s="55"/>
      <c r="B3" s="29"/>
      <c r="C3" s="29"/>
      <c r="D3" s="29"/>
      <c r="E3" s="29"/>
      <c r="F3" s="29"/>
      <c r="G3" s="55"/>
      <c r="H3" s="115" t="s">
        <v>70</v>
      </c>
      <c r="I3" s="116"/>
      <c r="J3" s="116"/>
      <c r="K3" s="117"/>
      <c r="L3" s="29"/>
    </row>
    <row r="4" spans="1:12" ht="12.75" customHeight="1">
      <c r="A4" s="55"/>
      <c r="B4" s="29"/>
      <c r="C4" s="29"/>
      <c r="D4" s="29"/>
      <c r="E4" s="29"/>
      <c r="F4" s="29"/>
      <c r="G4" s="55"/>
      <c r="H4" s="115"/>
      <c r="I4" s="116"/>
      <c r="J4" s="116"/>
      <c r="K4" s="117"/>
      <c r="L4" s="29"/>
    </row>
    <row r="5" spans="1:12" ht="15.75">
      <c r="A5" s="55"/>
      <c r="B5" s="29"/>
      <c r="C5" s="114" t="s">
        <v>56</v>
      </c>
      <c r="D5" s="114"/>
      <c r="E5" s="114"/>
      <c r="F5" s="29"/>
      <c r="G5" s="55"/>
      <c r="H5" s="115"/>
      <c r="I5" s="116"/>
      <c r="J5" s="116"/>
      <c r="K5" s="117"/>
      <c r="L5" s="29"/>
    </row>
    <row r="6" spans="1:12">
      <c r="A6" s="55"/>
      <c r="B6" s="55"/>
      <c r="C6" s="121" t="s">
        <v>59</v>
      </c>
      <c r="D6" s="121"/>
      <c r="E6" s="121"/>
      <c r="F6" s="55"/>
      <c r="G6" s="55"/>
      <c r="H6" s="115"/>
      <c r="I6" s="116"/>
      <c r="J6" s="116"/>
      <c r="K6" s="117"/>
      <c r="L6" s="29"/>
    </row>
    <row r="7" spans="1:12" ht="16.5" customHeight="1" thickBot="1">
      <c r="A7" s="55"/>
      <c r="B7" s="55"/>
      <c r="C7" s="55"/>
      <c r="D7" s="55"/>
      <c r="E7" s="55"/>
      <c r="F7" s="55"/>
      <c r="G7" s="55"/>
      <c r="H7" s="115"/>
      <c r="I7" s="116"/>
      <c r="J7" s="116"/>
      <c r="K7" s="117"/>
      <c r="L7" s="29"/>
    </row>
    <row r="8" spans="1:12">
      <c r="A8" s="55"/>
      <c r="B8" s="32" t="s">
        <v>49</v>
      </c>
      <c r="C8" s="33" t="s">
        <v>50</v>
      </c>
      <c r="D8" s="34" t="s">
        <v>51</v>
      </c>
      <c r="E8" s="34" t="s">
        <v>54</v>
      </c>
      <c r="F8" s="35" t="s">
        <v>53</v>
      </c>
      <c r="G8" s="55"/>
      <c r="H8" s="115"/>
      <c r="I8" s="116"/>
      <c r="J8" s="116"/>
      <c r="K8" s="117"/>
      <c r="L8" s="29"/>
    </row>
    <row r="9" spans="1:12" ht="13.5" thickBot="1">
      <c r="A9" s="55"/>
      <c r="B9" s="7">
        <f>-((F9*C9*D9)+(F9*E9)+F9)</f>
        <v>0</v>
      </c>
      <c r="C9" s="27">
        <v>0</v>
      </c>
      <c r="D9" s="4">
        <v>0</v>
      </c>
      <c r="E9" s="28">
        <v>0</v>
      </c>
      <c r="F9" s="6">
        <v>0</v>
      </c>
      <c r="G9" s="55"/>
      <c r="H9" s="115"/>
      <c r="I9" s="116"/>
      <c r="J9" s="116"/>
      <c r="K9" s="117"/>
      <c r="L9" s="29"/>
    </row>
    <row r="10" spans="1:12">
      <c r="A10" s="55"/>
      <c r="B10" s="56"/>
      <c r="C10" s="56"/>
      <c r="D10" s="56"/>
      <c r="E10" s="56"/>
      <c r="F10" s="56"/>
      <c r="G10" s="55"/>
      <c r="H10" s="115"/>
      <c r="I10" s="116"/>
      <c r="J10" s="116"/>
      <c r="K10" s="117"/>
      <c r="L10" s="29"/>
    </row>
    <row r="11" spans="1:12">
      <c r="A11" s="55"/>
      <c r="B11" s="57"/>
      <c r="C11" s="58"/>
      <c r="D11" s="58"/>
      <c r="E11" s="58"/>
      <c r="F11" s="58"/>
      <c r="G11" s="55"/>
      <c r="H11" s="115"/>
      <c r="I11" s="116"/>
      <c r="J11" s="116"/>
      <c r="K11" s="117"/>
      <c r="L11" s="29"/>
    </row>
    <row r="12" spans="1:12">
      <c r="A12" s="55"/>
      <c r="B12" s="22"/>
      <c r="C12" s="59"/>
      <c r="D12" s="56"/>
      <c r="E12" s="59"/>
      <c r="F12" s="59"/>
      <c r="G12" s="55"/>
      <c r="H12" s="115"/>
      <c r="I12" s="116"/>
      <c r="J12" s="116"/>
      <c r="K12" s="117"/>
      <c r="L12" s="29"/>
    </row>
    <row r="13" spans="1:12" ht="12.75" customHeight="1">
      <c r="A13" s="55"/>
      <c r="B13" s="60"/>
      <c r="C13" s="60"/>
      <c r="D13" s="60"/>
      <c r="E13" s="56"/>
      <c r="F13" s="56"/>
      <c r="G13" s="55"/>
      <c r="H13" s="115"/>
      <c r="I13" s="116"/>
      <c r="J13" s="116"/>
      <c r="K13" s="117"/>
      <c r="L13" s="29"/>
    </row>
    <row r="14" spans="1:12">
      <c r="A14" s="55"/>
      <c r="B14" s="60"/>
      <c r="C14" s="60"/>
      <c r="D14" s="60"/>
      <c r="E14" s="58"/>
      <c r="F14" s="58"/>
      <c r="G14" s="55"/>
      <c r="H14" s="115"/>
      <c r="I14" s="116"/>
      <c r="J14" s="116"/>
      <c r="K14" s="117"/>
      <c r="L14" s="29"/>
    </row>
    <row r="15" spans="1:12">
      <c r="A15" s="55"/>
      <c r="B15" s="60"/>
      <c r="C15" s="60"/>
      <c r="D15" s="60"/>
      <c r="E15" s="61"/>
      <c r="F15" s="59"/>
      <c r="G15" s="55"/>
      <c r="H15" s="115"/>
      <c r="I15" s="116"/>
      <c r="J15" s="116"/>
      <c r="K15" s="117"/>
      <c r="L15" s="29"/>
    </row>
    <row r="16" spans="1:12">
      <c r="A16" s="55"/>
      <c r="B16" s="60"/>
      <c r="C16" s="60"/>
      <c r="D16" s="60"/>
      <c r="E16" s="56"/>
      <c r="F16" s="56"/>
      <c r="G16" s="55"/>
      <c r="H16" s="115"/>
      <c r="I16" s="116"/>
      <c r="J16" s="116"/>
      <c r="K16" s="117"/>
      <c r="L16" s="29"/>
    </row>
    <row r="17" spans="1:12">
      <c r="A17" s="55"/>
      <c r="B17" s="60"/>
      <c r="C17" s="60"/>
      <c r="D17" s="60"/>
      <c r="E17" s="58"/>
      <c r="F17" s="58"/>
      <c r="G17" s="55"/>
      <c r="H17" s="115"/>
      <c r="I17" s="116"/>
      <c r="J17" s="116"/>
      <c r="K17" s="117"/>
      <c r="L17" s="29"/>
    </row>
    <row r="18" spans="1:12">
      <c r="A18" s="55"/>
      <c r="B18" s="23"/>
      <c r="C18" s="62"/>
      <c r="D18" s="59"/>
      <c r="E18" s="59"/>
      <c r="F18" s="59"/>
      <c r="G18" s="55"/>
      <c r="H18" s="115"/>
      <c r="I18" s="116"/>
      <c r="J18" s="116"/>
      <c r="K18" s="117"/>
      <c r="L18" s="29"/>
    </row>
    <row r="19" spans="1:12">
      <c r="A19" s="55"/>
      <c r="B19" s="55"/>
      <c r="C19" s="55"/>
      <c r="D19" s="55"/>
      <c r="E19" s="55"/>
      <c r="F19" s="55"/>
      <c r="G19" s="55"/>
      <c r="H19" s="115"/>
      <c r="I19" s="116"/>
      <c r="J19" s="116"/>
      <c r="K19" s="117"/>
      <c r="L19" s="29"/>
    </row>
    <row r="20" spans="1:12">
      <c r="A20" s="55"/>
      <c r="B20" s="55"/>
      <c r="C20" s="55"/>
      <c r="D20" s="55"/>
      <c r="E20" s="55"/>
      <c r="F20" s="55"/>
      <c r="G20" s="55"/>
      <c r="H20" s="115"/>
      <c r="I20" s="116"/>
      <c r="J20" s="116"/>
      <c r="K20" s="117"/>
      <c r="L20" s="29"/>
    </row>
    <row r="21" spans="1:12">
      <c r="A21" s="55"/>
      <c r="B21" s="29"/>
      <c r="C21" s="29"/>
      <c r="D21" s="29"/>
      <c r="E21" s="54" t="s">
        <v>3</v>
      </c>
      <c r="F21" s="15" t="s">
        <v>2</v>
      </c>
      <c r="G21" s="55"/>
      <c r="H21" s="115"/>
      <c r="I21" s="116"/>
      <c r="J21" s="116"/>
      <c r="K21" s="117"/>
      <c r="L21" s="29"/>
    </row>
    <row r="22" spans="1:12" ht="12.75" customHeight="1" thickBot="1">
      <c r="A22" s="55"/>
      <c r="B22" s="29"/>
      <c r="C22" s="36"/>
      <c r="D22" s="69" t="s">
        <v>67</v>
      </c>
      <c r="E22" s="36"/>
      <c r="F22" s="37"/>
      <c r="G22" s="55"/>
      <c r="H22" s="118"/>
      <c r="I22" s="119"/>
      <c r="J22" s="119"/>
      <c r="K22" s="120"/>
      <c r="L22" s="29"/>
    </row>
    <row r="23" spans="1:12" ht="9.75" customHeight="1">
      <c r="A23" s="55"/>
      <c r="B23" s="122" t="s">
        <v>63</v>
      </c>
      <c r="C23" s="122"/>
      <c r="D23" s="122"/>
      <c r="E23" s="122"/>
      <c r="F23" s="122"/>
      <c r="G23" s="29"/>
      <c r="H23" s="29"/>
      <c r="I23" s="29"/>
      <c r="J23" s="55"/>
      <c r="K23" s="55"/>
      <c r="L23" s="29"/>
    </row>
    <row r="24" spans="1:12">
      <c r="A24" s="29"/>
      <c r="B24" s="2"/>
      <c r="C24" s="2"/>
      <c r="D24" s="2"/>
      <c r="E24" s="2"/>
      <c r="F24" s="2"/>
      <c r="G24" s="29"/>
      <c r="H24" s="29"/>
      <c r="I24" s="29"/>
      <c r="J24" s="29"/>
      <c r="K24" s="29"/>
      <c r="L24" s="29"/>
    </row>
  </sheetData>
  <sheetProtection password="DE29" sheet="1" objects="1" scenarios="1"/>
  <mergeCells count="5">
    <mergeCell ref="H2:K2"/>
    <mergeCell ref="C5:E5"/>
    <mergeCell ref="H3:K22"/>
    <mergeCell ref="C6:E6"/>
    <mergeCell ref="B23:F23"/>
  </mergeCells>
  <conditionalFormatting sqref="B18">
    <cfRule type="cellIs" dxfId="0" priority="1" operator="lessThan">
      <formula>0</formula>
    </cfRule>
  </conditionalFormatting>
  <hyperlinks>
    <hyperlink ref="F21" r:id="rId1"/>
  </hyperlinks>
  <pageMargins left="0.51181102362204722" right="0.51181102362204722" top="0.78740157480314965" bottom="0.78740157480314965" header="0.31496062992125984" footer="0.31496062992125984"/>
  <pageSetup paperSize="9" orientation="landscape" horizontalDpi="1200" verticalDpi="1200"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3"/>
  <sheetViews>
    <sheetView view="pageBreakPreview" zoomScaleNormal="80" zoomScaleSheetLayoutView="100" workbookViewId="0">
      <selection activeCell="B2" sqref="B2:G2"/>
    </sheetView>
  </sheetViews>
  <sheetFormatPr defaultRowHeight="12.75"/>
  <cols>
    <col min="1" max="1" width="7.85546875" customWidth="1"/>
    <col min="2" max="7" width="18.7109375" customWidth="1"/>
    <col min="14" max="14" width="3.28515625" customWidth="1"/>
  </cols>
  <sheetData>
    <row r="1" spans="1:16" ht="7.5" customHeight="1" thickBo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"/>
    </row>
    <row r="2" spans="1:16" ht="16.5" customHeight="1" thickBot="1">
      <c r="A2" s="29"/>
      <c r="B2" s="91" t="s">
        <v>58</v>
      </c>
      <c r="C2" s="92"/>
      <c r="D2" s="92"/>
      <c r="E2" s="92"/>
      <c r="F2" s="92"/>
      <c r="G2" s="93"/>
      <c r="H2" s="29"/>
      <c r="I2" s="29"/>
      <c r="J2" s="111" t="s">
        <v>1</v>
      </c>
      <c r="K2" s="112"/>
      <c r="L2" s="112"/>
      <c r="M2" s="113"/>
      <c r="N2" s="29"/>
      <c r="O2" s="2"/>
      <c r="P2" s="2"/>
    </row>
    <row r="3" spans="1:16" ht="4.5" customHeight="1" thickBot="1">
      <c r="A3" s="29"/>
      <c r="B3" s="101"/>
      <c r="C3" s="102"/>
      <c r="D3" s="102"/>
      <c r="E3" s="102"/>
      <c r="F3" s="102"/>
      <c r="G3" s="103"/>
      <c r="H3" s="29"/>
      <c r="I3" s="29"/>
      <c r="J3" s="124" t="s">
        <v>71</v>
      </c>
      <c r="K3" s="125"/>
      <c r="L3" s="125"/>
      <c r="M3" s="126"/>
      <c r="N3" s="29"/>
      <c r="O3" s="2"/>
      <c r="P3" s="2"/>
    </row>
    <row r="4" spans="1:16" ht="36" customHeight="1">
      <c r="A4" s="29"/>
      <c r="B4" s="41" t="s">
        <v>5</v>
      </c>
      <c r="C4" s="42" t="s">
        <v>6</v>
      </c>
      <c r="D4" s="42" t="s">
        <v>7</v>
      </c>
      <c r="E4" s="42" t="s">
        <v>8</v>
      </c>
      <c r="F4" s="42" t="s">
        <v>9</v>
      </c>
      <c r="G4" s="43" t="s">
        <v>10</v>
      </c>
      <c r="H4" s="29"/>
      <c r="I4" s="29"/>
      <c r="J4" s="127"/>
      <c r="K4" s="125"/>
      <c r="L4" s="125"/>
      <c r="M4" s="126"/>
      <c r="N4" s="29"/>
      <c r="O4" s="2"/>
      <c r="P4" s="2"/>
    </row>
    <row r="5" spans="1:16" ht="15.75" thickBot="1">
      <c r="A5" s="29"/>
      <c r="B5" s="13">
        <v>0</v>
      </c>
      <c r="C5" s="19">
        <f>($B5*1/360)</f>
        <v>0</v>
      </c>
      <c r="D5" s="19">
        <f>($B5*1/12)</f>
        <v>0</v>
      </c>
      <c r="E5" s="19">
        <f>($B5*1/6)</f>
        <v>0</v>
      </c>
      <c r="F5" s="19">
        <f>($B5*1/4)</f>
        <v>0</v>
      </c>
      <c r="G5" s="19">
        <f>($B5*1/2)</f>
        <v>0</v>
      </c>
      <c r="H5" s="29"/>
      <c r="I5" s="29"/>
      <c r="J5" s="127"/>
      <c r="K5" s="125"/>
      <c r="L5" s="125"/>
      <c r="M5" s="126"/>
      <c r="N5" s="29"/>
      <c r="O5" s="2"/>
      <c r="P5" s="2"/>
    </row>
    <row r="6" spans="1:16" ht="4.5" customHeight="1" thickBot="1">
      <c r="A6" s="29"/>
      <c r="B6" s="104"/>
      <c r="C6" s="105"/>
      <c r="D6" s="105"/>
      <c r="E6" s="105"/>
      <c r="F6" s="105"/>
      <c r="G6" s="106"/>
      <c r="H6" s="29"/>
      <c r="I6" s="29"/>
      <c r="J6" s="127"/>
      <c r="K6" s="125"/>
      <c r="L6" s="125"/>
      <c r="M6" s="126"/>
      <c r="N6" s="29"/>
      <c r="O6" s="2"/>
      <c r="P6" s="2"/>
    </row>
    <row r="7" spans="1:16" ht="36" customHeight="1">
      <c r="A7" s="29"/>
      <c r="B7" s="41" t="s">
        <v>11</v>
      </c>
      <c r="C7" s="44" t="s">
        <v>6</v>
      </c>
      <c r="D7" s="44" t="s">
        <v>7</v>
      </c>
      <c r="E7" s="44" t="s">
        <v>8</v>
      </c>
      <c r="F7" s="44" t="s">
        <v>9</v>
      </c>
      <c r="G7" s="45" t="s">
        <v>12</v>
      </c>
      <c r="H7" s="29"/>
      <c r="I7" s="29"/>
      <c r="J7" s="127"/>
      <c r="K7" s="125"/>
      <c r="L7" s="125"/>
      <c r="M7" s="126"/>
      <c r="N7" s="29"/>
      <c r="O7" s="2"/>
      <c r="P7" s="2"/>
    </row>
    <row r="8" spans="1:16" ht="15.75" thickBot="1">
      <c r="A8" s="29"/>
      <c r="B8" s="13">
        <v>0</v>
      </c>
      <c r="C8" s="19">
        <f>($B8*1/180)</f>
        <v>0</v>
      </c>
      <c r="D8" s="19">
        <f>($B8*1/6)</f>
        <v>0</v>
      </c>
      <c r="E8" s="19">
        <f>($B8*1/3)</f>
        <v>0</v>
      </c>
      <c r="F8" s="19">
        <f>($B8*1/2)</f>
        <v>0</v>
      </c>
      <c r="G8" s="19">
        <f>($B8*2/1)</f>
        <v>0</v>
      </c>
      <c r="H8" s="29"/>
      <c r="I8" s="29"/>
      <c r="J8" s="127"/>
      <c r="K8" s="125"/>
      <c r="L8" s="125"/>
      <c r="M8" s="126"/>
      <c r="N8" s="29"/>
      <c r="O8" s="2"/>
      <c r="P8" s="2"/>
    </row>
    <row r="9" spans="1:16" ht="4.5" customHeight="1" thickBot="1">
      <c r="A9" s="29"/>
      <c r="B9" s="104"/>
      <c r="C9" s="105"/>
      <c r="D9" s="105"/>
      <c r="E9" s="105"/>
      <c r="F9" s="105"/>
      <c r="G9" s="106"/>
      <c r="H9" s="29"/>
      <c r="I9" s="29"/>
      <c r="J9" s="127"/>
      <c r="K9" s="125"/>
      <c r="L9" s="125"/>
      <c r="M9" s="126"/>
      <c r="N9" s="29"/>
      <c r="O9" s="2"/>
      <c r="P9" s="2"/>
    </row>
    <row r="10" spans="1:16" ht="37.5" customHeight="1">
      <c r="A10" s="29"/>
      <c r="B10" s="41" t="s">
        <v>13</v>
      </c>
      <c r="C10" s="44" t="s">
        <v>6</v>
      </c>
      <c r="D10" s="44" t="s">
        <v>7</v>
      </c>
      <c r="E10" s="44" t="s">
        <v>8</v>
      </c>
      <c r="F10" s="44" t="s">
        <v>10</v>
      </c>
      <c r="G10" s="45" t="s">
        <v>12</v>
      </c>
      <c r="H10" s="29"/>
      <c r="I10" s="29"/>
      <c r="J10" s="127"/>
      <c r="K10" s="125"/>
      <c r="L10" s="125"/>
      <c r="M10" s="126"/>
      <c r="N10" s="29"/>
      <c r="O10" s="2"/>
      <c r="P10" s="2"/>
    </row>
    <row r="11" spans="1:16" ht="15.75" thickBot="1">
      <c r="A11" s="29"/>
      <c r="B11" s="13">
        <v>0</v>
      </c>
      <c r="C11" s="19">
        <f>($B11*1/90)</f>
        <v>0</v>
      </c>
      <c r="D11" s="19">
        <f>($B11*1/3)</f>
        <v>0</v>
      </c>
      <c r="E11" s="19">
        <f>($B11*2/3)</f>
        <v>0</v>
      </c>
      <c r="F11" s="19">
        <f>($B11*2/1)</f>
        <v>0</v>
      </c>
      <c r="G11" s="19">
        <f>($B11*4/1)</f>
        <v>0</v>
      </c>
      <c r="H11" s="29"/>
      <c r="I11" s="29"/>
      <c r="J11" s="127"/>
      <c r="K11" s="125"/>
      <c r="L11" s="125"/>
      <c r="M11" s="126"/>
      <c r="N11" s="29"/>
      <c r="O11" s="2"/>
      <c r="P11" s="2"/>
    </row>
    <row r="12" spans="1:16" ht="4.5" customHeight="1" thickBot="1">
      <c r="A12" s="29"/>
      <c r="B12" s="104"/>
      <c r="C12" s="105"/>
      <c r="D12" s="105"/>
      <c r="E12" s="105"/>
      <c r="F12" s="105"/>
      <c r="G12" s="106"/>
      <c r="H12" s="29"/>
      <c r="I12" s="29"/>
      <c r="J12" s="127"/>
      <c r="K12" s="125"/>
      <c r="L12" s="125"/>
      <c r="M12" s="126"/>
      <c r="N12" s="29"/>
      <c r="O12" s="2"/>
      <c r="P12" s="2"/>
    </row>
    <row r="13" spans="1:16" ht="36" customHeight="1">
      <c r="A13" s="29"/>
      <c r="B13" s="41" t="s">
        <v>14</v>
      </c>
      <c r="C13" s="44" t="s">
        <v>6</v>
      </c>
      <c r="D13" s="44" t="s">
        <v>7</v>
      </c>
      <c r="E13" s="44" t="s">
        <v>9</v>
      </c>
      <c r="F13" s="44" t="s">
        <v>10</v>
      </c>
      <c r="G13" s="45" t="s">
        <v>12</v>
      </c>
      <c r="H13" s="29"/>
      <c r="I13" s="29"/>
      <c r="J13" s="127"/>
      <c r="K13" s="125"/>
      <c r="L13" s="125"/>
      <c r="M13" s="126"/>
      <c r="N13" s="29"/>
      <c r="O13" s="2"/>
      <c r="P13" s="2"/>
    </row>
    <row r="14" spans="1:16" ht="15.75" thickBot="1">
      <c r="A14" s="29"/>
      <c r="B14" s="13">
        <v>0</v>
      </c>
      <c r="C14" s="19">
        <f>($B14*1/60)</f>
        <v>0</v>
      </c>
      <c r="D14" s="19">
        <f>($B14*1/2)</f>
        <v>0</v>
      </c>
      <c r="E14" s="19">
        <f>($B14*3/2)</f>
        <v>0</v>
      </c>
      <c r="F14" s="19">
        <f>($B14*3/1)</f>
        <v>0</v>
      </c>
      <c r="G14" s="19">
        <f>($B14*6/1)</f>
        <v>0</v>
      </c>
      <c r="H14" s="29"/>
      <c r="I14" s="29"/>
      <c r="J14" s="127"/>
      <c r="K14" s="125"/>
      <c r="L14" s="125"/>
      <c r="M14" s="126"/>
      <c r="N14" s="29"/>
      <c r="O14" s="2"/>
      <c r="P14" s="2"/>
    </row>
    <row r="15" spans="1:16" ht="4.5" customHeight="1" thickBot="1">
      <c r="A15" s="29"/>
      <c r="B15" s="104"/>
      <c r="C15" s="105"/>
      <c r="D15" s="105"/>
      <c r="E15" s="105"/>
      <c r="F15" s="105"/>
      <c r="G15" s="106"/>
      <c r="H15" s="29"/>
      <c r="I15" s="29"/>
      <c r="J15" s="127"/>
      <c r="K15" s="125"/>
      <c r="L15" s="125"/>
      <c r="M15" s="126"/>
      <c r="N15" s="29"/>
      <c r="O15" s="2"/>
      <c r="P15" s="2"/>
    </row>
    <row r="16" spans="1:16" ht="36" customHeight="1">
      <c r="A16" s="29"/>
      <c r="B16" s="41" t="s">
        <v>15</v>
      </c>
      <c r="C16" s="44" t="s">
        <v>8</v>
      </c>
      <c r="D16" s="44" t="s">
        <v>9</v>
      </c>
      <c r="E16" s="44" t="s">
        <v>10</v>
      </c>
      <c r="F16" s="44" t="s">
        <v>12</v>
      </c>
      <c r="G16" s="45" t="s">
        <v>6</v>
      </c>
      <c r="H16" s="29"/>
      <c r="I16" s="29"/>
      <c r="J16" s="127"/>
      <c r="K16" s="125"/>
      <c r="L16" s="125"/>
      <c r="M16" s="126"/>
      <c r="N16" s="29"/>
      <c r="O16" s="2"/>
      <c r="P16" s="2"/>
    </row>
    <row r="17" spans="1:17" ht="15.75" thickBot="1">
      <c r="A17" s="29"/>
      <c r="B17" s="13">
        <v>0</v>
      </c>
      <c r="C17" s="19">
        <f>($B17*2/1)</f>
        <v>0</v>
      </c>
      <c r="D17" s="19">
        <f>($B17*3/1)</f>
        <v>0</v>
      </c>
      <c r="E17" s="19">
        <f>($B17*6/1)</f>
        <v>0</v>
      </c>
      <c r="F17" s="19">
        <f>($B17*12/1)</f>
        <v>0</v>
      </c>
      <c r="G17" s="19">
        <f>($B17*1/30)</f>
        <v>0</v>
      </c>
      <c r="H17" s="29"/>
      <c r="I17" s="29"/>
      <c r="J17" s="127"/>
      <c r="K17" s="125"/>
      <c r="L17" s="125"/>
      <c r="M17" s="126"/>
      <c r="N17" s="29"/>
      <c r="O17" s="2"/>
      <c r="P17" s="2"/>
    </row>
    <row r="18" spans="1:17" ht="4.5" customHeight="1" thickBot="1">
      <c r="A18" s="29"/>
      <c r="B18" s="104"/>
      <c r="C18" s="105"/>
      <c r="D18" s="105"/>
      <c r="E18" s="105"/>
      <c r="F18" s="105"/>
      <c r="G18" s="106"/>
      <c r="H18" s="29"/>
      <c r="I18" s="29"/>
      <c r="J18" s="127"/>
      <c r="K18" s="125"/>
      <c r="L18" s="125"/>
      <c r="M18" s="126"/>
      <c r="N18" s="29"/>
      <c r="O18" s="2"/>
      <c r="P18" s="2"/>
    </row>
    <row r="19" spans="1:17" ht="36" customHeight="1">
      <c r="A19" s="29"/>
      <c r="B19" s="41" t="s">
        <v>16</v>
      </c>
      <c r="C19" s="44" t="s">
        <v>7</v>
      </c>
      <c r="D19" s="44" t="s">
        <v>8</v>
      </c>
      <c r="E19" s="44" t="s">
        <v>9</v>
      </c>
      <c r="F19" s="44" t="s">
        <v>10</v>
      </c>
      <c r="G19" s="45" t="s">
        <v>12</v>
      </c>
      <c r="H19" s="29"/>
      <c r="I19" s="29"/>
      <c r="J19" s="127"/>
      <c r="K19" s="125"/>
      <c r="L19" s="125"/>
      <c r="M19" s="126"/>
      <c r="N19" s="29"/>
      <c r="O19" s="2"/>
      <c r="P19" s="2"/>
    </row>
    <row r="20" spans="1:17" ht="15.75" thickBot="1">
      <c r="A20" s="29"/>
      <c r="B20" s="14">
        <v>0</v>
      </c>
      <c r="C20" s="19">
        <f>($B20*30/1)</f>
        <v>0</v>
      </c>
      <c r="D20" s="19">
        <f>($B20*60/1)</f>
        <v>0</v>
      </c>
      <c r="E20" s="19">
        <f>($B20*90/1)</f>
        <v>0</v>
      </c>
      <c r="F20" s="19">
        <f>($B20*180/1)</f>
        <v>0</v>
      </c>
      <c r="G20" s="19">
        <f>($B20*360/1)</f>
        <v>0</v>
      </c>
      <c r="H20" s="29"/>
      <c r="I20" s="29"/>
      <c r="J20" s="128"/>
      <c r="K20" s="129"/>
      <c r="L20" s="129"/>
      <c r="M20" s="130"/>
      <c r="N20" s="29"/>
      <c r="O20" s="2"/>
      <c r="P20" s="2"/>
    </row>
    <row r="21" spans="1:17">
      <c r="A21" s="29"/>
      <c r="B21" s="29"/>
      <c r="C21" s="29"/>
      <c r="D21" s="29"/>
      <c r="E21" s="54" t="s">
        <v>3</v>
      </c>
      <c r="F21" s="15" t="s">
        <v>2</v>
      </c>
      <c r="G21" s="29"/>
      <c r="H21" s="29"/>
      <c r="I21" s="29"/>
      <c r="J21" s="29"/>
      <c r="K21" s="29"/>
      <c r="L21" s="29"/>
      <c r="M21" s="29"/>
      <c r="N21" s="29"/>
      <c r="O21" s="2"/>
      <c r="P21" s="2"/>
      <c r="Q21" s="2"/>
    </row>
    <row r="22" spans="1:17">
      <c r="A22" s="29"/>
      <c r="B22" s="29"/>
      <c r="C22" s="29"/>
      <c r="D22" s="70" t="s">
        <v>67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"/>
      <c r="P22" s="2"/>
      <c r="Q22" s="2"/>
    </row>
    <row r="23" spans="1:17">
      <c r="A23" s="29"/>
      <c r="B23" s="123" t="s">
        <v>60</v>
      </c>
      <c r="C23" s="123"/>
      <c r="D23" s="123"/>
      <c r="E23" s="123"/>
      <c r="F23" s="123"/>
      <c r="G23" s="123"/>
      <c r="H23" s="29"/>
      <c r="I23" s="29"/>
      <c r="J23" s="29"/>
      <c r="K23" s="29"/>
      <c r="L23" s="29"/>
      <c r="M23" s="29"/>
      <c r="N23" s="29"/>
    </row>
  </sheetData>
  <sheetProtection password="DE29" sheet="1" objects="1" scenarios="1"/>
  <mergeCells count="10">
    <mergeCell ref="B23:G23"/>
    <mergeCell ref="B18:G18"/>
    <mergeCell ref="J2:M2"/>
    <mergeCell ref="J3:M20"/>
    <mergeCell ref="B2:G2"/>
    <mergeCell ref="B3:G3"/>
    <mergeCell ref="B6:G6"/>
    <mergeCell ref="B9:G9"/>
    <mergeCell ref="B12:G12"/>
    <mergeCell ref="B15:G15"/>
  </mergeCells>
  <hyperlinks>
    <hyperlink ref="F21" r:id="rId1"/>
  </hyperlinks>
  <pageMargins left="0.51181102362204722" right="0.51181102362204722" top="0.78740157480314965" bottom="0.78740157480314965" header="0.31496062992125984" footer="0.31496062992125984"/>
  <pageSetup paperSize="9" scale="77" orientation="landscape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Cálculo Juros Compostos</vt:lpstr>
      <vt:lpstr>Tx Juros Compostos Equivalentes</vt:lpstr>
      <vt:lpstr>Inflação</vt:lpstr>
      <vt:lpstr>Multa e Juros de Boleto</vt:lpstr>
      <vt:lpstr>Tx Juros Simples Proporcionais</vt:lpstr>
      <vt:lpstr>'Cálculo Juros Compostos'!Area_de_impressao</vt:lpstr>
      <vt:lpstr>Inflação!Area_de_impressao</vt:lpstr>
      <vt:lpstr>'Multa e Juros de Boleto'!Area_de_impressao</vt:lpstr>
      <vt:lpstr>'Tx Juros Compostos Equivalentes'!Area_de_impressao</vt:lpstr>
      <vt:lpstr>'Tx Juros Simples Proporcionais'!Area_de_impressao</vt:lpstr>
    </vt:vector>
  </TitlesOfParts>
  <Company>Landis+Gyr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Vargas</dc:creator>
  <dc:description>Guia Prático de Finanças do Dia a Dia</dc:description>
  <cp:lastModifiedBy>Rodrigo</cp:lastModifiedBy>
  <cp:lastPrinted>2015-09-11T13:41:16Z</cp:lastPrinted>
  <dcterms:created xsi:type="dcterms:W3CDTF">2007-07-12T11:42:12Z</dcterms:created>
  <dcterms:modified xsi:type="dcterms:W3CDTF">2015-10-04T21:06:54Z</dcterms:modified>
</cp:coreProperties>
</file>